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32760" yWindow="105" windowWidth="19260" windowHeight="5925" tabRatio="771"/>
  </bookViews>
  <sheets>
    <sheet name="В 2-х уровнях цен" sheetId="15" r:id="rId1"/>
  </sheets>
  <definedNames>
    <definedName name="Print_Area" localSheetId="0">'В 2-х уровнях цен'!$A$1:$K$178</definedName>
    <definedName name="Print_Titles" localSheetId="0">'В 2-х уровнях цен'!$25:$26</definedName>
    <definedName name="_xlnm.Print_Titles" localSheetId="0">'В 2-х уровнях цен'!$25:$25</definedName>
  </definedNames>
  <calcPr calcId="145621"/>
</workbook>
</file>

<file path=xl/calcChain.xml><?xml version="1.0" encoding="utf-8"?>
<calcChain xmlns="http://schemas.openxmlformats.org/spreadsheetml/2006/main">
  <c r="I16" i="15" l="1"/>
  <c r="G16" i="15"/>
  <c r="I15" i="15"/>
  <c r="G15" i="15"/>
  <c r="I14" i="15"/>
  <c r="G14" i="15"/>
  <c r="I13" i="15"/>
  <c r="G13" i="15"/>
  <c r="I12" i="15"/>
  <c r="G12" i="15"/>
  <c r="I11" i="15"/>
  <c r="G11" i="15"/>
</calcChain>
</file>

<file path=xl/comments1.xml><?xml version="1.0" encoding="utf-8"?>
<comments xmlns="http://schemas.openxmlformats.org/spreadsheetml/2006/main">
  <authors>
    <author>Alex Sosedko</author>
    <author>Сергей</author>
    <author>Александр Енбаев</author>
    <author>Comp</author>
    <author>Alex</author>
    <author>Алексей Осипов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</t>
        </r>
      </text>
    </comment>
    <comment ref="C4" authorId="1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6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8" authorId="0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3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3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4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4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0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1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смете&gt;&lt;Статус ресурса&gt;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1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169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1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174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17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sharedStrings.xml><?xml version="1.0" encoding="utf-8"?>
<sst xmlns="http://schemas.openxmlformats.org/spreadsheetml/2006/main" count="349" uniqueCount="130">
  <si>
    <t xml:space="preserve">Основание: </t>
  </si>
  <si>
    <t xml:space="preserve">Сметная стоимость </t>
  </si>
  <si>
    <t>Средства на оплату труда</t>
  </si>
  <si>
    <t>№ п/п</t>
  </si>
  <si>
    <t>Наименование работ и затрат</t>
  </si>
  <si>
    <t>Кол-во единиц</t>
  </si>
  <si>
    <t>Цена на ед. изм., руб.</t>
  </si>
  <si>
    <t>Поправочные коэффициенты</t>
  </si>
  <si>
    <t>Составлен(а) по ТСН-2001 с учётом Дополнения №:</t>
  </si>
  <si>
    <t>№ и период сборника коэффициентов (индексов) пересчета:</t>
  </si>
  <si>
    <t>Форма 4</t>
  </si>
  <si>
    <t>(наименование стройки и/или объекта)</t>
  </si>
  <si>
    <t xml:space="preserve">ЛОКАЛЬНЫЙ СМЕТНЫЙ РАСЧЁТ № </t>
  </si>
  <si>
    <t>(ЛОКАЛЬНАЯ СМЕТА)</t>
  </si>
  <si>
    <t>(наименование работ и затрат)</t>
  </si>
  <si>
    <t>В базисном уровне цен</t>
  </si>
  <si>
    <t xml:space="preserve">Шифр расценки и коды ресурсов  </t>
  </si>
  <si>
    <t>Ед. изм.</t>
  </si>
  <si>
    <t>Коэффициенты зимних удорожаний</t>
  </si>
  <si>
    <t>Всего затрат в базисном уровне цен, руб.</t>
  </si>
  <si>
    <t>Коэффициенты (индексы) пересчета, нормы
НР и СП</t>
  </si>
  <si>
    <t>ВСЕГО затрат в текущем уровне цен, руб.</t>
  </si>
  <si>
    <t>В текущем уровне цен</t>
  </si>
  <si>
    <t>тыс. руб.</t>
  </si>
  <si>
    <t>Строительные работы</t>
  </si>
  <si>
    <t>Работы по монтажу оборудования</t>
  </si>
  <si>
    <t>Оборудование</t>
  </si>
  <si>
    <t>Прочие работы и затраты</t>
  </si>
  <si>
    <t>Затраты труда</t>
  </si>
  <si>
    <t>чел.-ч.</t>
  </si>
  <si>
    <t>(должность, подпись, инициалы, фамилия)</t>
  </si>
  <si>
    <t>Составил:</t>
  </si>
  <si>
    <t>Проверил:</t>
  </si>
  <si>
    <t>Краснодарский край, г.Сочи, Лазаревский район по ул.Авроры, 6 (литера Ф - летний 2-х эт.домик), инв.№ 32251, Капитальный ремонт</t>
  </si>
  <si>
    <t>Ремонт тротуарной плитки</t>
  </si>
  <si>
    <t xml:space="preserve"> </t>
  </si>
  <si>
    <t xml:space="preserve">   Раздел 1. ДЕМОНТАЖНЫЕ РАБОТЫ</t>
  </si>
  <si>
    <t>ФЕРр68-14-1
Приказ от 29.12.2016 № 1028/пр Прил.3, Табл.3, п.10.3</t>
  </si>
  <si>
    <t>Разборка бортовых камней: на бетонном основании</t>
  </si>
  <si>
    <t>100 м</t>
  </si>
  <si>
    <t>ЗП</t>
  </si>
  <si>
    <t/>
  </si>
  <si>
    <t>ЭМ</t>
  </si>
  <si>
    <t>в т.ч. ЗПМ</t>
  </si>
  <si>
    <t xml:space="preserve"> '(94,56)</t>
  </si>
  <si>
    <t>(208)</t>
  </si>
  <si>
    <t>МР</t>
  </si>
  <si>
    <t>НР от ФОТ</t>
  </si>
  <si>
    <t>%</t>
  </si>
  <si>
    <t>СП от ФОТ</t>
  </si>
  <si>
    <t>ЗТР</t>
  </si>
  <si>
    <t>чел.-ч</t>
  </si>
  <si>
    <t>Всего по позиции</t>
  </si>
  <si>
    <t>ФЕРр68-20-1
Приказ от 29.12.2016 № 1028/пр Прил.3, Табл.3, п.10.3</t>
  </si>
  <si>
    <t>Разборка тротуаров и дорожек из плит с их отноской и укладкой в штабель</t>
  </si>
  <si>
    <t>100 м2</t>
  </si>
  <si>
    <t>ФЕРр68-12-5
Приказ от 29.12.2016 № 1028/пр Прил.3, Табл.3, п.10.3</t>
  </si>
  <si>
    <t>Разборка покрытий и оснований: цементно-бетонных</t>
  </si>
  <si>
    <t>100 м3</t>
  </si>
  <si>
    <t xml:space="preserve"> '(227,48)</t>
  </si>
  <si>
    <t>(601)</t>
  </si>
  <si>
    <t>ФЕРр68-12-4
Приказ от 29.12.2016 № 1028/пр Прил.3, Табл.3, п.10.3</t>
  </si>
  <si>
    <t>Разборка покрытий и оснований: асфальтобетонных с помощью молотков отбойных</t>
  </si>
  <si>
    <t xml:space="preserve"> '(423,75)</t>
  </si>
  <si>
    <t>(2424)</t>
  </si>
  <si>
    <t>ФССЦпг-01-01-01-041
Приказ от 29.12.2016 № 1028/пр Прил.3, Табл.3, п.10.3</t>
  </si>
  <si>
    <t>Погрузо-разгрузочные работы при автомобильных перевозках: Погрузка мусора строительного с погрузкой вручную</t>
  </si>
  <si>
    <t>1 т груза</t>
  </si>
  <si>
    <t>ФЕР01-02-056-02
Приказ от 29.12.2016 № 1028/пр п.8.7.1;
Приказ от 29.12.2016 № 1028/пр Прил.3, Табл.3, п.10.3</t>
  </si>
  <si>
    <t>Разработка грунта вручную в траншеях шириной более 2 м и котлованах площадью сечения до 5 м2 с креплениями, глубина траншей и котлованов: до 2 м, группа грунтов 2</t>
  </si>
  <si>
    <t xml:space="preserve"> (0.9*0.85)</t>
  </si>
  <si>
    <t>(0.85*0.8)</t>
  </si>
  <si>
    <t>ФССЦпг-01-01-01-035
Приказ от 29.12.2016 № 1028/пр Прил.3, Табл.3, п.10.3</t>
  </si>
  <si>
    <t>Погрузо-разгрузочные работы при автомобильных перевозках: Погрузка глины</t>
  </si>
  <si>
    <t>ФССЦпг-03-21-01-015
Приказ от 29.12.2016 № 1028/пр Прил.3, Табл.3, п.10.3</t>
  </si>
  <si>
    <t>Перевозка грузов автомобилями-самосвалами грузоподъемностью 10 т работающих вне карьера на расстояние: I класс груза до 15 км</t>
  </si>
  <si>
    <t>Итого по разделу 1 ДЕМОНТАЖНЫЕ РАБОТЫ</t>
  </si>
  <si>
    <t xml:space="preserve">   Раздел 2. ВООСТАНОВЛЕНИЕ ПОКРЫТИЯ</t>
  </si>
  <si>
    <t>ФЕР27-04-001-01
МДС35-IV п.4.7.;
Приказ от 29.12.2016 № 1028/пр Прил.3, Табл.3, п.10.3</t>
  </si>
  <si>
    <t>Устройство подстилающих и выравнивающих слоев оснований: из песка</t>
  </si>
  <si>
    <t xml:space="preserve"> '(177,59)</t>
  </si>
  <si>
    <t>(311)</t>
  </si>
  <si>
    <t>ФССЦ-02.3.01.02-0015
Приказ от 29.12.2016 № 1028/пр Прил.3, Табл.3, п.10.3</t>
  </si>
  <si>
    <t>Песок природный для строительных: работ средний</t>
  </si>
  <si>
    <t>м3</t>
  </si>
  <si>
    <t>ФЕР27-07-005-03
МДС35-IV п.4.7.;
Приказ от 29.12.2016 № 1028/пр Прил.3, Табл.3, п.10.3</t>
  </si>
  <si>
    <t>Устройство покрытий из тротуарной плитки, количество плитки при укладке на 1 м2: 90 шт.</t>
  </si>
  <si>
    <t>10 м2</t>
  </si>
  <si>
    <t xml:space="preserve"> '(1)</t>
  </si>
  <si>
    <t>(117)</t>
  </si>
  <si>
    <t>ФССЦ-04.3.02.13-0003
Приказ от 29.12.2016 № 1028/пр Прил.3, Табл.3, п.10.3</t>
  </si>
  <si>
    <t>Смесь пескоцементная (цемент М 400)</t>
  </si>
  <si>
    <t>ФССЦ-05.2.02.22-0019
Приказ от 29.12.2016 № 1028/пр Прил.3, Табл.3, п.10.3</t>
  </si>
  <si>
    <t>Плитка фигурная тротуарная,: цветная толщина 60 мм</t>
  </si>
  <si>
    <t>м2</t>
  </si>
  <si>
    <t>ФЕР27-07-005-04
МДС35-IV п.4.7.;
Приказ от 29.12.2016 № 1028/пр Прил.3, Табл.3, п.10.3</t>
  </si>
  <si>
    <t>Резка тротуарной плитки толщиной 60 мм: на отрезном станке</t>
  </si>
  <si>
    <t>м реза</t>
  </si>
  <si>
    <t xml:space="preserve"> '(1,61)</t>
  </si>
  <si>
    <t>(995)</t>
  </si>
  <si>
    <t>ФЕР27-07-005-06
МДС35-IV п.4.7.;
Приказ от 29.12.2016 № 1028/пр Прил.3, Табл.3, п.10.3</t>
  </si>
  <si>
    <t>Добавлять (уменьшать) на каждые 10 мм: к расценке 27-07-005-04</t>
  </si>
  <si>
    <t xml:space="preserve"> '(0,2)</t>
  </si>
  <si>
    <t>(-126)</t>
  </si>
  <si>
    <t>ФЕР27-02-010-02
МДС35-IV п.4.7.;
Приказ от 29.12.2016 № 1028/пр Прил.3, Табл.3, п.10.3</t>
  </si>
  <si>
    <t>Установка бортовых камней бетонных: при других видах покрытий</t>
  </si>
  <si>
    <t xml:space="preserve"> '(9,64)</t>
  </si>
  <si>
    <t>(27)</t>
  </si>
  <si>
    <t>ФССЦ-05.2.03.03-0034
Приказ от 29.12.2016 № 1028/пр Прил.3, Табл.3, п.10.3</t>
  </si>
  <si>
    <t>Камни бортовые: БР 100.30.18 /бетон В30 (М400), объем 0,052 м3/ (ГОСТ 6665-91)</t>
  </si>
  <si>
    <t>шт</t>
  </si>
  <si>
    <t>Итого по разделу 2 ВООСТАНОВЛЕНИЕ ПОКРЫТИЯ</t>
  </si>
  <si>
    <t>Итого прямые затраты по смете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</si>
  <si>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</si>
  <si>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</si>
  <si>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</si>
  <si>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</si>
  <si>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</si>
  <si>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</si>
  <si>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</si>
  <si>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Благоустройство (ремонтно-строительные)</t>
  </si>
  <si>
    <t xml:space="preserve">    Погрузо-разгрузочные работы</t>
  </si>
  <si>
    <t xml:space="preserve">    Земляные работы, выполняемые ручным способом</t>
  </si>
  <si>
    <t xml:space="preserve">    Перевозка грузов автотранспортом</t>
  </si>
  <si>
    <t xml:space="preserve">    Автомобильные дороги</t>
  </si>
  <si>
    <t xml:space="preserve">    Полы</t>
  </si>
  <si>
    <t xml:space="preserve">    Итого</t>
  </si>
  <si>
    <t xml:space="preserve">    Всего с учетом "Прогнозные индексы на III квартал 2018г. на прочие объекты здравоохранения Краснодарского края, согласно Письма Минстрой и ЖКХ РФ №41343-ЛС/09 от 10.10.2018г. СМР=6,72"</t>
  </si>
  <si>
    <t xml:space="preserve">    Компенсация НДС на материалы (МАТ+(ЭМ-ЗПМ))*0,2</t>
  </si>
  <si>
    <t xml:space="preserve">    ВСЕГО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</si>
</sst>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5" fillId="0" borderId="0"/>
    <xf numFmtId="0" fontId="9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" fontId="6" fillId="0" borderId="0">
      <alignment horizontal="right" vertical="top"/>
    </xf>
    <xf numFmtId="0" fontId="1" fillId="0" borderId="0"/>
    <xf numFmtId="0" fontId="2" fillId="0" borderId="0"/>
    <xf numFmtId="0" fontId="2" fillId="0" borderId="1">
      <alignment horizontal="center" wrapText="1"/>
    </xf>
    <xf numFmtId="0" fontId="1" fillId="0" borderId="0">
      <alignment vertical="top"/>
    </xf>
    <xf numFmtId="0" fontId="5" fillId="0" borderId="0">
      <alignment vertical="top"/>
    </xf>
    <xf numFmtId="0" fontId="6" fillId="0" borderId="1">
      <alignment horizontal="center" vertical="top"/>
    </xf>
    <xf numFmtId="0" fontId="6" fillId="0" borderId="1">
      <alignment horizontal="center" vertical="center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5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  <xf numFmtId="0" fontId="20" fillId="0" borderId="4" applyNumberFormat="0" applyFill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12" applyFont="1" applyBorder="1" applyAlignment="1">
      <alignment horizontal="right" vertical="top"/>
    </xf>
    <xf numFmtId="0" fontId="9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right" vertical="top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9" fillId="0" borderId="2" xfId="0" applyNumberFormat="1" applyFont="1" applyBorder="1" applyAlignment="1">
      <alignment horizontal="righ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9" fillId="0" borderId="0" xfId="6" applyFont="1">
      <alignment horizontal="right" vertical="top" wrapText="1"/>
    </xf>
    <xf numFmtId="0" fontId="4" fillId="0" borderId="2" xfId="0" applyNumberFormat="1" applyFont="1" applyBorder="1" applyAlignment="1">
      <alignment horizontal="right" vertical="center" wrapText="1"/>
    </xf>
    <xf numFmtId="0" fontId="9" fillId="0" borderId="0" xfId="6" applyFont="1" applyAlignment="1">
      <alignment vertical="top" wrapText="1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9" fillId="0" borderId="0" xfId="26" applyFont="1" applyBorder="1" applyAlignment="1">
      <alignment horizontal="center"/>
    </xf>
    <xf numFmtId="0" fontId="9" fillId="0" borderId="0" xfId="26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/>
    <xf numFmtId="0" fontId="15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2" fillId="0" borderId="0" xfId="26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27" applyFont="1" applyBorder="1" applyAlignment="1">
      <alignment horizontal="left" vertical="top"/>
    </xf>
    <xf numFmtId="0" fontId="9" fillId="0" borderId="0" xfId="26" applyFont="1" applyAlignment="1">
      <alignment horizontal="left"/>
    </xf>
    <xf numFmtId="0" fontId="4" fillId="0" borderId="0" xfId="12" applyFont="1" applyBorder="1" applyAlignment="1">
      <alignment vertical="top"/>
    </xf>
    <xf numFmtId="0" fontId="4" fillId="0" borderId="0" xfId="0" applyFont="1" applyBorder="1" applyAlignment="1"/>
    <xf numFmtId="2" fontId="4" fillId="0" borderId="0" xfId="11" applyNumberFormat="1" applyFont="1"/>
    <xf numFmtId="2" fontId="4" fillId="0" borderId="0" xfId="11" applyNumberFormat="1" applyFont="1" applyBorder="1" applyAlignment="1"/>
    <xf numFmtId="2" fontId="4" fillId="0" borderId="0" xfId="12" applyNumberFormat="1" applyFont="1"/>
    <xf numFmtId="2" fontId="8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/>
    <xf numFmtId="2" fontId="17" fillId="0" borderId="0" xfId="12" applyNumberFormat="1" applyFont="1"/>
    <xf numFmtId="2" fontId="17" fillId="0" borderId="0" xfId="11" applyNumberFormat="1" applyFont="1"/>
    <xf numFmtId="0" fontId="9" fillId="0" borderId="0" xfId="27" applyFont="1" applyBorder="1" applyAlignment="1">
      <alignment vertical="top"/>
    </xf>
    <xf numFmtId="0" fontId="9" fillId="0" borderId="0" xfId="0" applyFont="1" applyAlignment="1"/>
    <xf numFmtId="0" fontId="9" fillId="0" borderId="0" xfId="0" applyFont="1" applyBorder="1" applyAlignment="1"/>
    <xf numFmtId="0" fontId="12" fillId="0" borderId="2" xfId="26" applyFont="1" applyBorder="1" applyAlignment="1">
      <alignment wrapText="1"/>
    </xf>
    <xf numFmtId="0" fontId="9" fillId="0" borderId="3" xfId="27" applyFont="1" applyBorder="1" applyAlignment="1">
      <alignment horizontal="left" vertical="top"/>
    </xf>
    <xf numFmtId="0" fontId="19" fillId="0" borderId="0" xfId="26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8" fillId="0" borderId="0" xfId="26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26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6" applyFont="1" applyAlignment="1">
      <alignment horizontal="left" vertical="top" wrapText="1"/>
    </xf>
    <xf numFmtId="0" fontId="9" fillId="0" borderId="0" xfId="2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/>
    <xf numFmtId="0" fontId="9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5" fillId="0" borderId="5" xfId="17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right" vertical="top" wrapText="1"/>
    </xf>
    <xf numFmtId="0" fontId="18" fillId="0" borderId="2" xfId="0" applyNumberFormat="1" applyFont="1" applyBorder="1" applyAlignment="1">
      <alignment horizontal="left" vertical="top" wrapText="1"/>
    </xf>
    <xf numFmtId="0" fontId="18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right" vertical="center" wrapText="1"/>
    </xf>
    <xf numFmtId="0" fontId="18" fillId="0" borderId="2" xfId="0" applyNumberFormat="1" applyFont="1" applyBorder="1" applyAlignment="1">
      <alignment horizontal="right" vertical="center" wrapText="1"/>
    </xf>
    <xf numFmtId="0" fontId="17" fillId="0" borderId="2" xfId="0" applyNumberFormat="1" applyFont="1" applyBorder="1" applyAlignment="1">
      <alignment horizontal="righ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9" fillId="0" borderId="0" xfId="0" quotePrefix="1" applyNumberFormat="1" applyFont="1" applyBorder="1" applyAlignment="1">
      <alignment horizontal="center" vertical="center" wrapText="1"/>
    </xf>
    <xf numFmtId="0" fontId="9" fillId="0" borderId="0" xfId="0" quotePrefix="1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9" fillId="0" borderId="6" xfId="0" applyNumberFormat="1" applyFont="1" applyBorder="1" applyAlignment="1">
      <alignment horizontal="righ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</cellXfs>
  <cellStyles count="30">
    <cellStyle name="Акт" xfId="1"/>
    <cellStyle name="АктМТСН" xfId="2"/>
    <cellStyle name="ВедРесурсов" xfId="3"/>
    <cellStyle name="ВедРесурсовАкт" xfId="4"/>
    <cellStyle name="Заголовок 2" xfId="29" builtinId="17" hidden="1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АктТекЦ" xfId="10"/>
    <cellStyle name="ИтогоБазЦ" xfId="11"/>
    <cellStyle name="ИтогоБИМ" xfId="12"/>
    <cellStyle name="ИтогоБИМ 2" xfId="13"/>
    <cellStyle name="ИтогоРесМет" xfId="14"/>
    <cellStyle name="ИтогоТекЦ" xfId="15"/>
    <cellStyle name="ЛокСмета" xfId="16"/>
    <cellStyle name="ЛокСмМТСН" xfId="17"/>
    <cellStyle name="ЛокСмМТСН 2" xfId="18"/>
    <cellStyle name="М29" xfId="19"/>
    <cellStyle name="ОбСмета" xfId="20"/>
    <cellStyle name="Обычный" xfId="0" builtinId="0"/>
    <cellStyle name="Параметр" xfId="21"/>
    <cellStyle name="ПеременныеСметы" xfId="22"/>
    <cellStyle name="РесСмета" xfId="23"/>
    <cellStyle name="СводкаСтоимРаб" xfId="24"/>
    <cellStyle name="СводРасч" xfId="25"/>
    <cellStyle name="Титул" xfId="26"/>
    <cellStyle name="Хвост" xfId="27"/>
    <cellStyle name="Экспертиза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L182"/>
  <sheetViews>
    <sheetView showGridLines="0" tabSelected="1" topLeftCell="A85" zoomScaleNormal="100" zoomScaleSheetLayoutView="120" workbookViewId="0"/>
  </sheetViews>
  <sheetFormatPr defaultRowHeight="12.75" outlineLevelRow="1" x14ac:dyDescent="0.2"/>
  <cols>
    <col min="1" max="1" width="4.7109375" style="1" customWidth="1"/>
    <col min="2" max="2" width="11.85546875" style="1" customWidth="1"/>
    <col min="3" max="3" width="35.5703125" style="1" customWidth="1"/>
    <col min="4" max="4" width="6.85546875" style="1" customWidth="1"/>
    <col min="5" max="5" width="11.28515625" style="1" customWidth="1"/>
    <col min="6" max="6" width="10.140625" style="1" customWidth="1"/>
    <col min="7" max="7" width="11" style="1" customWidth="1"/>
    <col min="8" max="8" width="9" style="1" customWidth="1"/>
    <col min="9" max="9" width="12" style="1" customWidth="1"/>
    <col min="10" max="10" width="10" style="1" customWidth="1"/>
    <col min="11" max="11" width="12" style="1" customWidth="1"/>
    <col min="12" max="16384" width="9.140625" style="1"/>
  </cols>
  <sheetData>
    <row r="1" spans="1:12" s="30" customFormat="1" x14ac:dyDescent="0.2">
      <c r="K1" s="40" t="s">
        <v>10</v>
      </c>
    </row>
    <row r="2" spans="1:12" ht="18" x14ac:dyDescent="0.25">
      <c r="A2" s="16"/>
      <c r="B2" s="17"/>
      <c r="C2" s="58" t="s">
        <v>33</v>
      </c>
      <c r="D2" s="58"/>
      <c r="E2" s="58"/>
      <c r="F2" s="58"/>
      <c r="G2" s="58"/>
      <c r="H2" s="58"/>
      <c r="I2" s="58"/>
      <c r="J2" s="17"/>
      <c r="K2" s="25"/>
    </row>
    <row r="3" spans="1:12" ht="18" x14ac:dyDescent="0.25">
      <c r="A3" s="27"/>
      <c r="B3" s="17"/>
      <c r="C3" s="59" t="s">
        <v>11</v>
      </c>
      <c r="D3" s="59"/>
      <c r="E3" s="59"/>
      <c r="F3" s="59"/>
      <c r="G3" s="59"/>
      <c r="H3" s="59"/>
      <c r="I3" s="59"/>
      <c r="J3" s="17"/>
      <c r="K3" s="28"/>
    </row>
    <row r="4" spans="1:12" ht="18" x14ac:dyDescent="0.25">
      <c r="A4" s="27"/>
      <c r="B4" s="17"/>
      <c r="C4" s="60" t="s">
        <v>12</v>
      </c>
      <c r="D4" s="60"/>
      <c r="E4" s="60"/>
      <c r="F4" s="60"/>
      <c r="G4" s="60"/>
      <c r="H4" s="60"/>
      <c r="I4" s="60"/>
      <c r="J4" s="17"/>
      <c r="K4" s="28"/>
    </row>
    <row r="5" spans="1:12" s="2" customFormat="1" ht="18" x14ac:dyDescent="0.25">
      <c r="A5" s="10"/>
      <c r="B5" s="18"/>
      <c r="C5" s="61" t="s">
        <v>13</v>
      </c>
      <c r="D5" s="61"/>
      <c r="E5" s="61"/>
      <c r="F5" s="61"/>
      <c r="G5" s="61"/>
      <c r="H5" s="61"/>
      <c r="I5" s="61"/>
      <c r="J5" s="18"/>
      <c r="K5" s="10"/>
    </row>
    <row r="6" spans="1:12" s="2" customFormat="1" ht="18" x14ac:dyDescent="0.25">
      <c r="A6" s="10"/>
      <c r="B6" s="18"/>
      <c r="C6" s="62" t="s">
        <v>34</v>
      </c>
      <c r="D6" s="62"/>
      <c r="E6" s="62"/>
      <c r="F6" s="62"/>
      <c r="G6" s="62"/>
      <c r="H6" s="62"/>
      <c r="I6" s="62"/>
      <c r="J6" s="18"/>
      <c r="K6" s="29"/>
    </row>
    <row r="7" spans="1:12" s="2" customFormat="1" ht="18" x14ac:dyDescent="0.25">
      <c r="A7" s="18"/>
      <c r="B7" s="18"/>
      <c r="C7" s="63" t="s">
        <v>14</v>
      </c>
      <c r="D7" s="63"/>
      <c r="E7" s="63"/>
      <c r="F7" s="63"/>
      <c r="G7" s="63"/>
      <c r="H7" s="63"/>
      <c r="I7" s="63"/>
      <c r="J7" s="18"/>
      <c r="K7" s="26"/>
    </row>
    <row r="8" spans="1:12" ht="18" customHeight="1" x14ac:dyDescent="0.2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2" ht="18" x14ac:dyDescent="0.25">
      <c r="B9" s="33"/>
      <c r="C9" s="56"/>
      <c r="D9" s="56"/>
      <c r="E9" s="56"/>
      <c r="F9" s="56"/>
      <c r="G9" s="56"/>
      <c r="H9" s="56"/>
      <c r="I9" s="56"/>
      <c r="J9" s="56"/>
      <c r="K9" s="56"/>
      <c r="L9" s="2"/>
    </row>
    <row r="10" spans="1:12" ht="38.25" x14ac:dyDescent="0.2">
      <c r="A10" s="34"/>
      <c r="B10" s="34"/>
      <c r="C10" s="34"/>
      <c r="D10" s="34"/>
      <c r="F10" s="34"/>
      <c r="G10" s="41" t="s">
        <v>15</v>
      </c>
      <c r="H10" s="34"/>
      <c r="I10" s="41" t="s">
        <v>22</v>
      </c>
      <c r="J10" s="34"/>
      <c r="K10" s="34"/>
    </row>
    <row r="11" spans="1:12" x14ac:dyDescent="0.2">
      <c r="A11" s="67" t="s">
        <v>1</v>
      </c>
      <c r="B11" s="67"/>
      <c r="C11" s="67"/>
      <c r="D11" s="32"/>
      <c r="E11" s="32"/>
      <c r="F11" s="32"/>
      <c r="G11" s="52">
        <f>411179.6/1000</f>
        <v>411.17959999999999</v>
      </c>
      <c r="H11" s="47"/>
      <c r="I11" s="51">
        <f>2400506.6/1000</f>
        <v>2400.5066000000002</v>
      </c>
      <c r="J11" s="44"/>
      <c r="K11" s="36" t="s">
        <v>23</v>
      </c>
    </row>
    <row r="12" spans="1:12" x14ac:dyDescent="0.2">
      <c r="A12" s="37" t="s">
        <v>24</v>
      </c>
      <c r="B12" s="37"/>
      <c r="C12" s="37"/>
      <c r="D12" s="32"/>
      <c r="E12" s="32"/>
      <c r="F12" s="32"/>
      <c r="G12" s="46">
        <f>365341/1000</f>
        <v>365.34100000000001</v>
      </c>
      <c r="H12" s="49"/>
      <c r="I12" s="48">
        <f>2354668/1000</f>
        <v>2354.6680000000001</v>
      </c>
      <c r="J12" s="32"/>
      <c r="K12" s="35" t="s">
        <v>23</v>
      </c>
    </row>
    <row r="13" spans="1:12" x14ac:dyDescent="0.2">
      <c r="A13" s="37" t="s">
        <v>25</v>
      </c>
      <c r="B13" s="37"/>
      <c r="C13" s="37"/>
      <c r="D13" s="32"/>
      <c r="E13" s="32"/>
      <c r="F13" s="32"/>
      <c r="G13" s="46">
        <f>0/1000</f>
        <v>0</v>
      </c>
      <c r="H13" s="49"/>
      <c r="I13" s="48">
        <f>0/1000</f>
        <v>0</v>
      </c>
      <c r="J13" s="32"/>
      <c r="K13" s="35" t="s">
        <v>23</v>
      </c>
    </row>
    <row r="14" spans="1:12" x14ac:dyDescent="0.2">
      <c r="A14" s="37" t="s">
        <v>26</v>
      </c>
      <c r="B14" s="37"/>
      <c r="C14" s="37"/>
      <c r="D14" s="32"/>
      <c r="E14" s="32"/>
      <c r="F14" s="32"/>
      <c r="G14" s="46">
        <f>0/1000</f>
        <v>0</v>
      </c>
      <c r="H14" s="49"/>
      <c r="I14" s="48">
        <f>0/1000</f>
        <v>0</v>
      </c>
      <c r="J14" s="32"/>
      <c r="K14" s="35" t="s">
        <v>23</v>
      </c>
    </row>
    <row r="15" spans="1:12" x14ac:dyDescent="0.2">
      <c r="A15" s="37" t="s">
        <v>27</v>
      </c>
      <c r="B15" s="37"/>
      <c r="C15" s="37"/>
      <c r="D15" s="32"/>
      <c r="E15" s="32"/>
      <c r="F15" s="32"/>
      <c r="G15" s="46">
        <f>0/1000</f>
        <v>0</v>
      </c>
      <c r="H15" s="49"/>
      <c r="I15" s="48">
        <f>0/1000</f>
        <v>0</v>
      </c>
      <c r="J15" s="32"/>
      <c r="K15" s="35" t="s">
        <v>23</v>
      </c>
    </row>
    <row r="16" spans="1:12" x14ac:dyDescent="0.2">
      <c r="A16" s="38" t="s">
        <v>2</v>
      </c>
      <c r="B16" s="38"/>
      <c r="C16" s="38"/>
      <c r="G16" s="46">
        <f>46617/1000</f>
        <v>46.616999999999997</v>
      </c>
      <c r="H16" s="47"/>
      <c r="I16" s="48">
        <f>46617/1000</f>
        <v>46.616999999999997</v>
      </c>
      <c r="J16" s="44"/>
      <c r="K16" s="35" t="s">
        <v>23</v>
      </c>
    </row>
    <row r="17" spans="1:11" s="3" customFormat="1" x14ac:dyDescent="0.2">
      <c r="A17" s="38" t="s">
        <v>28</v>
      </c>
      <c r="B17" s="38"/>
      <c r="C17" s="38"/>
      <c r="G17" s="46">
        <v>4550.21</v>
      </c>
      <c r="H17" s="50"/>
      <c r="I17" s="48">
        <v>4550.21</v>
      </c>
      <c r="J17" s="45"/>
      <c r="K17" s="39" t="s">
        <v>29</v>
      </c>
    </row>
    <row r="18" spans="1:11" x14ac:dyDescent="0.2">
      <c r="E18" s="68"/>
      <c r="F18" s="68"/>
      <c r="G18" s="68"/>
    </row>
    <row r="19" spans="1:11" ht="15" x14ac:dyDescent="0.2">
      <c r="A19" s="9"/>
      <c r="B19" s="9"/>
      <c r="C19" s="9"/>
      <c r="D19" s="9"/>
      <c r="E19" s="9"/>
      <c r="F19" s="9"/>
      <c r="G19" s="9"/>
      <c r="H19" s="12"/>
      <c r="I19" s="12"/>
      <c r="J19" s="12"/>
      <c r="K19" s="12"/>
    </row>
    <row r="20" spans="1:11" ht="15" x14ac:dyDescent="0.2">
      <c r="A20" s="43" t="s">
        <v>8</v>
      </c>
      <c r="B20" s="9"/>
      <c r="C20" s="9"/>
      <c r="D20" s="9"/>
      <c r="E20" s="9"/>
      <c r="F20" s="9"/>
      <c r="G20" s="9"/>
      <c r="H20" s="12"/>
      <c r="I20" s="12"/>
      <c r="J20" s="12"/>
      <c r="K20" s="12"/>
    </row>
    <row r="21" spans="1:11" ht="15" x14ac:dyDescent="0.2">
      <c r="A21" s="43" t="s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5" customFormat="1" ht="15.75" customHeight="1" x14ac:dyDescent="0.2">
      <c r="A23" s="66" t="s">
        <v>3</v>
      </c>
      <c r="B23" s="66" t="s">
        <v>16</v>
      </c>
      <c r="C23" s="66" t="s">
        <v>4</v>
      </c>
      <c r="D23" s="66" t="s">
        <v>17</v>
      </c>
      <c r="E23" s="66" t="s">
        <v>5</v>
      </c>
      <c r="F23" s="66" t="s">
        <v>6</v>
      </c>
      <c r="G23" s="66" t="s">
        <v>7</v>
      </c>
      <c r="H23" s="66" t="s">
        <v>18</v>
      </c>
      <c r="I23" s="66" t="s">
        <v>19</v>
      </c>
      <c r="J23" s="66" t="s">
        <v>20</v>
      </c>
      <c r="K23" s="66" t="s">
        <v>21</v>
      </c>
    </row>
    <row r="24" spans="1:11" s="5" customFormat="1" ht="60.75" customHeight="1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s="4" customFormat="1" ht="15" customHeight="1" x14ac:dyDescent="0.2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</row>
    <row r="26" spans="1:11" s="31" customFormat="1" ht="15" hidden="1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s="8" customFormat="1" ht="22.15" customHeight="1" x14ac:dyDescent="0.2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s="8" customFormat="1" ht="135" x14ac:dyDescent="0.2">
      <c r="A28" s="69">
        <v>1</v>
      </c>
      <c r="B28" s="70" t="s">
        <v>37</v>
      </c>
      <c r="C28" s="70" t="s">
        <v>38</v>
      </c>
      <c r="D28" s="71" t="s">
        <v>39</v>
      </c>
      <c r="E28" s="72">
        <v>2</v>
      </c>
      <c r="F28" s="73">
        <v>1478.92</v>
      </c>
      <c r="G28" s="74"/>
      <c r="H28" s="73"/>
      <c r="I28" s="75"/>
      <c r="J28" s="75">
        <v>6.72</v>
      </c>
      <c r="K28" s="73"/>
    </row>
    <row r="29" spans="1:11" s="8" customFormat="1" ht="15" outlineLevel="1" x14ac:dyDescent="0.2">
      <c r="A29" s="69"/>
      <c r="B29" s="70"/>
      <c r="C29" s="70" t="s">
        <v>40</v>
      </c>
      <c r="D29" s="71"/>
      <c r="E29" s="72" t="s">
        <v>41</v>
      </c>
      <c r="F29" s="73">
        <v>589.77</v>
      </c>
      <c r="G29" s="74"/>
      <c r="H29" s="73"/>
      <c r="I29" s="75">
        <v>1298</v>
      </c>
      <c r="J29" s="75"/>
      <c r="K29" s="73">
        <v>1298</v>
      </c>
    </row>
    <row r="30" spans="1:11" s="8" customFormat="1" ht="15" outlineLevel="1" x14ac:dyDescent="0.2">
      <c r="A30" s="69"/>
      <c r="B30" s="70"/>
      <c r="C30" s="70" t="s">
        <v>42</v>
      </c>
      <c r="D30" s="71"/>
      <c r="E30" s="72" t="s">
        <v>41</v>
      </c>
      <c r="F30" s="73">
        <v>889.15</v>
      </c>
      <c r="G30" s="74"/>
      <c r="H30" s="73"/>
      <c r="I30" s="75">
        <v>1956</v>
      </c>
      <c r="J30" s="75"/>
      <c r="K30" s="73">
        <v>1956</v>
      </c>
    </row>
    <row r="31" spans="1:11" s="8" customFormat="1" ht="15" outlineLevel="1" x14ac:dyDescent="0.2">
      <c r="A31" s="69"/>
      <c r="B31" s="70"/>
      <c r="C31" s="70" t="s">
        <v>43</v>
      </c>
      <c r="D31" s="71"/>
      <c r="E31" s="72" t="s">
        <v>41</v>
      </c>
      <c r="F31" s="73" t="s">
        <v>44</v>
      </c>
      <c r="G31" s="74"/>
      <c r="H31" s="73"/>
      <c r="I31" s="90" t="s">
        <v>45</v>
      </c>
      <c r="J31" s="75"/>
      <c r="K31" s="91" t="s">
        <v>45</v>
      </c>
    </row>
    <row r="32" spans="1:11" s="8" customFormat="1" ht="15" outlineLevel="1" x14ac:dyDescent="0.2">
      <c r="A32" s="69"/>
      <c r="B32" s="70"/>
      <c r="C32" s="70" t="s">
        <v>46</v>
      </c>
      <c r="D32" s="71"/>
      <c r="E32" s="72" t="s">
        <v>41</v>
      </c>
      <c r="F32" s="73"/>
      <c r="G32" s="74"/>
      <c r="H32" s="73"/>
      <c r="I32" s="75"/>
      <c r="J32" s="75"/>
      <c r="K32" s="73"/>
    </row>
    <row r="33" spans="1:11" s="8" customFormat="1" ht="15" outlineLevel="1" x14ac:dyDescent="0.2">
      <c r="A33" s="69"/>
      <c r="B33" s="70"/>
      <c r="C33" s="70" t="s">
        <v>47</v>
      </c>
      <c r="D33" s="71" t="s">
        <v>48</v>
      </c>
      <c r="E33" s="72">
        <v>104</v>
      </c>
      <c r="F33" s="73"/>
      <c r="G33" s="74">
        <v>0.85</v>
      </c>
      <c r="H33" s="73"/>
      <c r="I33" s="75">
        <v>1566</v>
      </c>
      <c r="J33" s="75">
        <v>88</v>
      </c>
      <c r="K33" s="73">
        <v>1325</v>
      </c>
    </row>
    <row r="34" spans="1:11" s="8" customFormat="1" ht="15" outlineLevel="1" x14ac:dyDescent="0.2">
      <c r="A34" s="69"/>
      <c r="B34" s="70"/>
      <c r="C34" s="70" t="s">
        <v>49</v>
      </c>
      <c r="D34" s="71" t="s">
        <v>48</v>
      </c>
      <c r="E34" s="72">
        <v>60</v>
      </c>
      <c r="F34" s="73"/>
      <c r="G34" s="74">
        <v>0.8</v>
      </c>
      <c r="H34" s="73"/>
      <c r="I34" s="75">
        <v>904</v>
      </c>
      <c r="J34" s="75">
        <v>48</v>
      </c>
      <c r="K34" s="73">
        <v>723</v>
      </c>
    </row>
    <row r="35" spans="1:11" s="8" customFormat="1" ht="30" outlineLevel="1" x14ac:dyDescent="0.2">
      <c r="A35" s="69"/>
      <c r="B35" s="70"/>
      <c r="C35" s="70" t="s">
        <v>50</v>
      </c>
      <c r="D35" s="71" t="s">
        <v>51</v>
      </c>
      <c r="E35" s="72">
        <v>68.260000000000005</v>
      </c>
      <c r="F35" s="73"/>
      <c r="G35" s="74"/>
      <c r="H35" s="73"/>
      <c r="I35" s="75">
        <v>150.16999999999999</v>
      </c>
      <c r="J35" s="75"/>
      <c r="K35" s="73"/>
    </row>
    <row r="36" spans="1:11" s="8" customFormat="1" ht="15.75" x14ac:dyDescent="0.2">
      <c r="A36" s="83"/>
      <c r="B36" s="84"/>
      <c r="C36" s="84" t="s">
        <v>52</v>
      </c>
      <c r="D36" s="85"/>
      <c r="E36" s="86" t="s">
        <v>41</v>
      </c>
      <c r="F36" s="87"/>
      <c r="G36" s="88"/>
      <c r="H36" s="87"/>
      <c r="I36" s="89">
        <v>5724</v>
      </c>
      <c r="J36" s="89"/>
      <c r="K36" s="87">
        <v>35629</v>
      </c>
    </row>
    <row r="37" spans="1:11" s="8" customFormat="1" ht="135" x14ac:dyDescent="0.2">
      <c r="A37" s="69">
        <v>2</v>
      </c>
      <c r="B37" s="70" t="s">
        <v>53</v>
      </c>
      <c r="C37" s="70" t="s">
        <v>54</v>
      </c>
      <c r="D37" s="71" t="s">
        <v>55</v>
      </c>
      <c r="E37" s="72">
        <v>3.6</v>
      </c>
      <c r="F37" s="73">
        <v>142.34</v>
      </c>
      <c r="G37" s="74"/>
      <c r="H37" s="73"/>
      <c r="I37" s="75"/>
      <c r="J37" s="75">
        <v>6.72</v>
      </c>
      <c r="K37" s="73"/>
    </row>
    <row r="38" spans="1:11" s="8" customFormat="1" ht="15" outlineLevel="1" x14ac:dyDescent="0.2">
      <c r="A38" s="69"/>
      <c r="B38" s="70"/>
      <c r="C38" s="70" t="s">
        <v>40</v>
      </c>
      <c r="D38" s="71"/>
      <c r="E38" s="72" t="s">
        <v>41</v>
      </c>
      <c r="F38" s="73">
        <v>142.34</v>
      </c>
      <c r="G38" s="74"/>
      <c r="H38" s="73"/>
      <c r="I38" s="75">
        <v>564</v>
      </c>
      <c r="J38" s="75"/>
      <c r="K38" s="73">
        <v>564</v>
      </c>
    </row>
    <row r="39" spans="1:11" s="8" customFormat="1" ht="15" outlineLevel="1" x14ac:dyDescent="0.2">
      <c r="A39" s="69"/>
      <c r="B39" s="70"/>
      <c r="C39" s="70" t="s">
        <v>42</v>
      </c>
      <c r="D39" s="71"/>
      <c r="E39" s="72" t="s">
        <v>41</v>
      </c>
      <c r="F39" s="73"/>
      <c r="G39" s="74"/>
      <c r="H39" s="73"/>
      <c r="I39" s="75"/>
      <c r="J39" s="75"/>
      <c r="K39" s="73"/>
    </row>
    <row r="40" spans="1:11" s="8" customFormat="1" ht="15" outlineLevel="1" x14ac:dyDescent="0.2">
      <c r="A40" s="69"/>
      <c r="B40" s="70"/>
      <c r="C40" s="70" t="s">
        <v>43</v>
      </c>
      <c r="D40" s="71"/>
      <c r="E40" s="72" t="s">
        <v>41</v>
      </c>
      <c r="F40" s="73"/>
      <c r="G40" s="74"/>
      <c r="H40" s="73"/>
      <c r="I40" s="75"/>
      <c r="J40" s="75"/>
      <c r="K40" s="73"/>
    </row>
    <row r="41" spans="1:11" s="8" customFormat="1" ht="15" outlineLevel="1" x14ac:dyDescent="0.2">
      <c r="A41" s="69"/>
      <c r="B41" s="70"/>
      <c r="C41" s="70" t="s">
        <v>46</v>
      </c>
      <c r="D41" s="71"/>
      <c r="E41" s="72" t="s">
        <v>41</v>
      </c>
      <c r="F41" s="73"/>
      <c r="G41" s="74"/>
      <c r="H41" s="73"/>
      <c r="I41" s="75"/>
      <c r="J41" s="75"/>
      <c r="K41" s="73"/>
    </row>
    <row r="42" spans="1:11" s="8" customFormat="1" ht="15" outlineLevel="1" x14ac:dyDescent="0.2">
      <c r="A42" s="69"/>
      <c r="B42" s="70"/>
      <c r="C42" s="70" t="s">
        <v>47</v>
      </c>
      <c r="D42" s="71" t="s">
        <v>48</v>
      </c>
      <c r="E42" s="72">
        <v>104</v>
      </c>
      <c r="F42" s="73"/>
      <c r="G42" s="74">
        <v>0.85</v>
      </c>
      <c r="H42" s="73"/>
      <c r="I42" s="75">
        <v>587</v>
      </c>
      <c r="J42" s="75">
        <v>88</v>
      </c>
      <c r="K42" s="73">
        <v>496</v>
      </c>
    </row>
    <row r="43" spans="1:11" s="8" customFormat="1" ht="15" outlineLevel="1" x14ac:dyDescent="0.2">
      <c r="A43" s="69"/>
      <c r="B43" s="70"/>
      <c r="C43" s="70" t="s">
        <v>49</v>
      </c>
      <c r="D43" s="71" t="s">
        <v>48</v>
      </c>
      <c r="E43" s="72">
        <v>60</v>
      </c>
      <c r="F43" s="73"/>
      <c r="G43" s="74">
        <v>0.8</v>
      </c>
      <c r="H43" s="73"/>
      <c r="I43" s="75">
        <v>338</v>
      </c>
      <c r="J43" s="75">
        <v>48</v>
      </c>
      <c r="K43" s="73">
        <v>271</v>
      </c>
    </row>
    <row r="44" spans="1:11" s="8" customFormat="1" ht="30" outlineLevel="1" x14ac:dyDescent="0.2">
      <c r="A44" s="69"/>
      <c r="B44" s="70"/>
      <c r="C44" s="70" t="s">
        <v>50</v>
      </c>
      <c r="D44" s="71" t="s">
        <v>51</v>
      </c>
      <c r="E44" s="72">
        <v>18.68</v>
      </c>
      <c r="F44" s="73"/>
      <c r="G44" s="74"/>
      <c r="H44" s="73"/>
      <c r="I44" s="75">
        <v>73.97</v>
      </c>
      <c r="J44" s="75"/>
      <c r="K44" s="73"/>
    </row>
    <row r="45" spans="1:11" s="8" customFormat="1" ht="15.75" x14ac:dyDescent="0.2">
      <c r="A45" s="83"/>
      <c r="B45" s="84"/>
      <c r="C45" s="84" t="s">
        <v>52</v>
      </c>
      <c r="D45" s="85"/>
      <c r="E45" s="86" t="s">
        <v>41</v>
      </c>
      <c r="F45" s="87"/>
      <c r="G45" s="88"/>
      <c r="H45" s="87"/>
      <c r="I45" s="89">
        <v>1489</v>
      </c>
      <c r="J45" s="89"/>
      <c r="K45" s="87">
        <v>8944</v>
      </c>
    </row>
    <row r="46" spans="1:11" s="8" customFormat="1" ht="135" x14ac:dyDescent="0.2">
      <c r="A46" s="69">
        <v>3</v>
      </c>
      <c r="B46" s="70" t="s">
        <v>56</v>
      </c>
      <c r="C46" s="70" t="s">
        <v>57</v>
      </c>
      <c r="D46" s="71" t="s">
        <v>58</v>
      </c>
      <c r="E46" s="72">
        <v>2.4</v>
      </c>
      <c r="F46" s="73">
        <v>2423.63</v>
      </c>
      <c r="G46" s="74"/>
      <c r="H46" s="73"/>
      <c r="I46" s="75"/>
      <c r="J46" s="75">
        <v>6.72</v>
      </c>
      <c r="K46" s="73"/>
    </row>
    <row r="47" spans="1:11" s="8" customFormat="1" ht="15" outlineLevel="1" x14ac:dyDescent="0.2">
      <c r="A47" s="69"/>
      <c r="B47" s="70"/>
      <c r="C47" s="70" t="s">
        <v>40</v>
      </c>
      <c r="D47" s="71"/>
      <c r="E47" s="72" t="s">
        <v>41</v>
      </c>
      <c r="F47" s="73">
        <v>628.75</v>
      </c>
      <c r="G47" s="74"/>
      <c r="H47" s="73"/>
      <c r="I47" s="75">
        <v>1660</v>
      </c>
      <c r="J47" s="75"/>
      <c r="K47" s="73">
        <v>1660</v>
      </c>
    </row>
    <row r="48" spans="1:11" s="8" customFormat="1" ht="15" outlineLevel="1" x14ac:dyDescent="0.2">
      <c r="A48" s="69"/>
      <c r="B48" s="70"/>
      <c r="C48" s="70" t="s">
        <v>42</v>
      </c>
      <c r="D48" s="71"/>
      <c r="E48" s="72" t="s">
        <v>41</v>
      </c>
      <c r="F48" s="73">
        <v>1794.88</v>
      </c>
      <c r="G48" s="74"/>
      <c r="H48" s="73"/>
      <c r="I48" s="75">
        <v>4738</v>
      </c>
      <c r="J48" s="75"/>
      <c r="K48" s="73">
        <v>4738</v>
      </c>
    </row>
    <row r="49" spans="1:11" s="8" customFormat="1" ht="30" outlineLevel="1" x14ac:dyDescent="0.2">
      <c r="A49" s="69"/>
      <c r="B49" s="70"/>
      <c r="C49" s="70" t="s">
        <v>43</v>
      </c>
      <c r="D49" s="71"/>
      <c r="E49" s="72" t="s">
        <v>41</v>
      </c>
      <c r="F49" s="73" t="s">
        <v>59</v>
      </c>
      <c r="G49" s="74"/>
      <c r="H49" s="73"/>
      <c r="I49" s="90" t="s">
        <v>60</v>
      </c>
      <c r="J49" s="75"/>
      <c r="K49" s="91" t="s">
        <v>60</v>
      </c>
    </row>
    <row r="50" spans="1:11" s="8" customFormat="1" ht="15" outlineLevel="1" x14ac:dyDescent="0.2">
      <c r="A50" s="69"/>
      <c r="B50" s="70"/>
      <c r="C50" s="70" t="s">
        <v>46</v>
      </c>
      <c r="D50" s="71"/>
      <c r="E50" s="72" t="s">
        <v>41</v>
      </c>
      <c r="F50" s="73"/>
      <c r="G50" s="74"/>
      <c r="H50" s="73"/>
      <c r="I50" s="75"/>
      <c r="J50" s="75"/>
      <c r="K50" s="73"/>
    </row>
    <row r="51" spans="1:11" s="8" customFormat="1" ht="15" outlineLevel="1" x14ac:dyDescent="0.2">
      <c r="A51" s="69"/>
      <c r="B51" s="70"/>
      <c r="C51" s="70" t="s">
        <v>47</v>
      </c>
      <c r="D51" s="71" t="s">
        <v>48</v>
      </c>
      <c r="E51" s="72">
        <v>104</v>
      </c>
      <c r="F51" s="73"/>
      <c r="G51" s="74">
        <v>0.85</v>
      </c>
      <c r="H51" s="73"/>
      <c r="I51" s="75">
        <v>2351</v>
      </c>
      <c r="J51" s="75">
        <v>88</v>
      </c>
      <c r="K51" s="73">
        <v>1990</v>
      </c>
    </row>
    <row r="52" spans="1:11" s="8" customFormat="1" ht="15" outlineLevel="1" x14ac:dyDescent="0.2">
      <c r="A52" s="69"/>
      <c r="B52" s="70"/>
      <c r="C52" s="70" t="s">
        <v>49</v>
      </c>
      <c r="D52" s="71" t="s">
        <v>48</v>
      </c>
      <c r="E52" s="72">
        <v>60</v>
      </c>
      <c r="F52" s="73"/>
      <c r="G52" s="74">
        <v>0.8</v>
      </c>
      <c r="H52" s="73"/>
      <c r="I52" s="75">
        <v>1357</v>
      </c>
      <c r="J52" s="75">
        <v>48</v>
      </c>
      <c r="K52" s="73">
        <v>1085</v>
      </c>
    </row>
    <row r="53" spans="1:11" s="8" customFormat="1" ht="30" outlineLevel="1" x14ac:dyDescent="0.2">
      <c r="A53" s="69"/>
      <c r="B53" s="70"/>
      <c r="C53" s="70" t="s">
        <v>50</v>
      </c>
      <c r="D53" s="71" t="s">
        <v>51</v>
      </c>
      <c r="E53" s="72">
        <v>77.72</v>
      </c>
      <c r="F53" s="73"/>
      <c r="G53" s="74"/>
      <c r="H53" s="73"/>
      <c r="I53" s="75">
        <v>205.18</v>
      </c>
      <c r="J53" s="75"/>
      <c r="K53" s="73"/>
    </row>
    <row r="54" spans="1:11" s="8" customFormat="1" ht="15.75" x14ac:dyDescent="0.2">
      <c r="A54" s="83"/>
      <c r="B54" s="84"/>
      <c r="C54" s="84" t="s">
        <v>52</v>
      </c>
      <c r="D54" s="85"/>
      <c r="E54" s="86" t="s">
        <v>41</v>
      </c>
      <c r="F54" s="87"/>
      <c r="G54" s="88"/>
      <c r="H54" s="87"/>
      <c r="I54" s="89">
        <v>10106</v>
      </c>
      <c r="J54" s="89"/>
      <c r="K54" s="87">
        <v>63659</v>
      </c>
    </row>
    <row r="55" spans="1:11" s="8" customFormat="1" ht="135" x14ac:dyDescent="0.2">
      <c r="A55" s="69">
        <v>4</v>
      </c>
      <c r="B55" s="70" t="s">
        <v>61</v>
      </c>
      <c r="C55" s="70" t="s">
        <v>62</v>
      </c>
      <c r="D55" s="71" t="s">
        <v>58</v>
      </c>
      <c r="E55" s="72">
        <v>5.2</v>
      </c>
      <c r="F55" s="73">
        <v>6008.44</v>
      </c>
      <c r="G55" s="74"/>
      <c r="H55" s="73"/>
      <c r="I55" s="75"/>
      <c r="J55" s="75">
        <v>6.72</v>
      </c>
      <c r="K55" s="73"/>
    </row>
    <row r="56" spans="1:11" s="8" customFormat="1" ht="15" outlineLevel="1" x14ac:dyDescent="0.2">
      <c r="A56" s="69"/>
      <c r="B56" s="70"/>
      <c r="C56" s="70" t="s">
        <v>40</v>
      </c>
      <c r="D56" s="71"/>
      <c r="E56" s="72" t="s">
        <v>41</v>
      </c>
      <c r="F56" s="73">
        <v>2022.24</v>
      </c>
      <c r="G56" s="74"/>
      <c r="H56" s="73"/>
      <c r="I56" s="75">
        <v>11567</v>
      </c>
      <c r="J56" s="75"/>
      <c r="K56" s="73">
        <v>11567</v>
      </c>
    </row>
    <row r="57" spans="1:11" s="8" customFormat="1" ht="15" outlineLevel="1" x14ac:dyDescent="0.2">
      <c r="A57" s="69"/>
      <c r="B57" s="70"/>
      <c r="C57" s="70" t="s">
        <v>42</v>
      </c>
      <c r="D57" s="71"/>
      <c r="E57" s="72" t="s">
        <v>41</v>
      </c>
      <c r="F57" s="73">
        <v>3986.2</v>
      </c>
      <c r="G57" s="74"/>
      <c r="H57" s="73"/>
      <c r="I57" s="75">
        <v>22801</v>
      </c>
      <c r="J57" s="75"/>
      <c r="K57" s="73">
        <v>22801</v>
      </c>
    </row>
    <row r="58" spans="1:11" s="8" customFormat="1" ht="30" outlineLevel="1" x14ac:dyDescent="0.2">
      <c r="A58" s="69"/>
      <c r="B58" s="70"/>
      <c r="C58" s="70" t="s">
        <v>43</v>
      </c>
      <c r="D58" s="71"/>
      <c r="E58" s="72" t="s">
        <v>41</v>
      </c>
      <c r="F58" s="73" t="s">
        <v>63</v>
      </c>
      <c r="G58" s="74"/>
      <c r="H58" s="73"/>
      <c r="I58" s="90" t="s">
        <v>64</v>
      </c>
      <c r="J58" s="75"/>
      <c r="K58" s="91" t="s">
        <v>64</v>
      </c>
    </row>
    <row r="59" spans="1:11" s="8" customFormat="1" ht="15" outlineLevel="1" x14ac:dyDescent="0.2">
      <c r="A59" s="69"/>
      <c r="B59" s="70"/>
      <c r="C59" s="70" t="s">
        <v>46</v>
      </c>
      <c r="D59" s="71"/>
      <c r="E59" s="72" t="s">
        <v>41</v>
      </c>
      <c r="F59" s="73"/>
      <c r="G59" s="74"/>
      <c r="H59" s="73"/>
      <c r="I59" s="75"/>
      <c r="J59" s="75"/>
      <c r="K59" s="73"/>
    </row>
    <row r="60" spans="1:11" s="8" customFormat="1" ht="15" outlineLevel="1" x14ac:dyDescent="0.2">
      <c r="A60" s="69"/>
      <c r="B60" s="70"/>
      <c r="C60" s="70" t="s">
        <v>47</v>
      </c>
      <c r="D60" s="71" t="s">
        <v>48</v>
      </c>
      <c r="E60" s="72">
        <v>104</v>
      </c>
      <c r="F60" s="73"/>
      <c r="G60" s="74">
        <v>0.85</v>
      </c>
      <c r="H60" s="73"/>
      <c r="I60" s="75">
        <v>14551</v>
      </c>
      <c r="J60" s="75">
        <v>88</v>
      </c>
      <c r="K60" s="73">
        <v>12312</v>
      </c>
    </row>
    <row r="61" spans="1:11" s="8" customFormat="1" ht="15" outlineLevel="1" x14ac:dyDescent="0.2">
      <c r="A61" s="69"/>
      <c r="B61" s="70"/>
      <c r="C61" s="70" t="s">
        <v>49</v>
      </c>
      <c r="D61" s="71" t="s">
        <v>48</v>
      </c>
      <c r="E61" s="72">
        <v>60</v>
      </c>
      <c r="F61" s="73"/>
      <c r="G61" s="74">
        <v>0.8</v>
      </c>
      <c r="H61" s="73"/>
      <c r="I61" s="75">
        <v>8395</v>
      </c>
      <c r="J61" s="75">
        <v>48</v>
      </c>
      <c r="K61" s="73">
        <v>6716</v>
      </c>
    </row>
    <row r="62" spans="1:11" s="8" customFormat="1" ht="30" outlineLevel="1" x14ac:dyDescent="0.2">
      <c r="A62" s="69"/>
      <c r="B62" s="70"/>
      <c r="C62" s="70" t="s">
        <v>50</v>
      </c>
      <c r="D62" s="71" t="s">
        <v>51</v>
      </c>
      <c r="E62" s="72">
        <v>243.35</v>
      </c>
      <c r="F62" s="73"/>
      <c r="G62" s="74"/>
      <c r="H62" s="73"/>
      <c r="I62" s="75">
        <v>1391.96</v>
      </c>
      <c r="J62" s="75"/>
      <c r="K62" s="73"/>
    </row>
    <row r="63" spans="1:11" s="8" customFormat="1" ht="15.75" x14ac:dyDescent="0.2">
      <c r="A63" s="83"/>
      <c r="B63" s="84"/>
      <c r="C63" s="84" t="s">
        <v>52</v>
      </c>
      <c r="D63" s="85"/>
      <c r="E63" s="86" t="s">
        <v>41</v>
      </c>
      <c r="F63" s="87"/>
      <c r="G63" s="88"/>
      <c r="H63" s="87"/>
      <c r="I63" s="89">
        <v>57314</v>
      </c>
      <c r="J63" s="89"/>
      <c r="K63" s="87">
        <v>358821</v>
      </c>
    </row>
    <row r="64" spans="1:11" s="8" customFormat="1" ht="150" x14ac:dyDescent="0.2">
      <c r="A64" s="69">
        <v>5</v>
      </c>
      <c r="B64" s="70" t="s">
        <v>65</v>
      </c>
      <c r="C64" s="70" t="s">
        <v>66</v>
      </c>
      <c r="D64" s="71" t="s">
        <v>67</v>
      </c>
      <c r="E64" s="72">
        <v>321.60000000000002</v>
      </c>
      <c r="F64" s="73">
        <v>42.98</v>
      </c>
      <c r="G64" s="74"/>
      <c r="H64" s="73"/>
      <c r="I64" s="75"/>
      <c r="J64" s="75">
        <v>6.72</v>
      </c>
      <c r="K64" s="73"/>
    </row>
    <row r="65" spans="1:11" s="8" customFormat="1" ht="15" outlineLevel="1" x14ac:dyDescent="0.2">
      <c r="A65" s="69"/>
      <c r="B65" s="70"/>
      <c r="C65" s="70" t="s">
        <v>40</v>
      </c>
      <c r="D65" s="71"/>
      <c r="E65" s="72" t="s">
        <v>41</v>
      </c>
      <c r="F65" s="73"/>
      <c r="G65" s="74"/>
      <c r="H65" s="73"/>
      <c r="I65" s="75"/>
      <c r="J65" s="75"/>
      <c r="K65" s="73"/>
    </row>
    <row r="66" spans="1:11" s="8" customFormat="1" ht="15" outlineLevel="1" x14ac:dyDescent="0.2">
      <c r="A66" s="69"/>
      <c r="B66" s="70"/>
      <c r="C66" s="70" t="s">
        <v>42</v>
      </c>
      <c r="D66" s="71"/>
      <c r="E66" s="72" t="s">
        <v>41</v>
      </c>
      <c r="F66" s="73">
        <v>42.98</v>
      </c>
      <c r="G66" s="74"/>
      <c r="H66" s="73"/>
      <c r="I66" s="75">
        <v>15205</v>
      </c>
      <c r="J66" s="75"/>
      <c r="K66" s="73">
        <v>15205</v>
      </c>
    </row>
    <row r="67" spans="1:11" s="8" customFormat="1" ht="15" outlineLevel="1" x14ac:dyDescent="0.2">
      <c r="A67" s="69"/>
      <c r="B67" s="70"/>
      <c r="C67" s="70" t="s">
        <v>43</v>
      </c>
      <c r="D67" s="71"/>
      <c r="E67" s="72" t="s">
        <v>41</v>
      </c>
      <c r="F67" s="73"/>
      <c r="G67" s="74"/>
      <c r="H67" s="73"/>
      <c r="I67" s="75"/>
      <c r="J67" s="75"/>
      <c r="K67" s="73"/>
    </row>
    <row r="68" spans="1:11" s="8" customFormat="1" ht="15" outlineLevel="1" x14ac:dyDescent="0.2">
      <c r="A68" s="69"/>
      <c r="B68" s="70"/>
      <c r="C68" s="70" t="s">
        <v>46</v>
      </c>
      <c r="D68" s="71"/>
      <c r="E68" s="72" t="s">
        <v>41</v>
      </c>
      <c r="F68" s="73"/>
      <c r="G68" s="74"/>
      <c r="H68" s="73"/>
      <c r="I68" s="75"/>
      <c r="J68" s="75"/>
      <c r="K68" s="73"/>
    </row>
    <row r="69" spans="1:11" s="8" customFormat="1" ht="15" outlineLevel="1" x14ac:dyDescent="0.2">
      <c r="A69" s="69"/>
      <c r="B69" s="70"/>
      <c r="C69" s="70" t="s">
        <v>47</v>
      </c>
      <c r="D69" s="71" t="s">
        <v>48</v>
      </c>
      <c r="E69" s="72">
        <v>0</v>
      </c>
      <c r="F69" s="73"/>
      <c r="G69" s="74">
        <v>0.85</v>
      </c>
      <c r="H69" s="73"/>
      <c r="I69" s="75"/>
      <c r="J69" s="75">
        <v>0</v>
      </c>
      <c r="K69" s="73"/>
    </row>
    <row r="70" spans="1:11" s="8" customFormat="1" ht="15" outlineLevel="1" x14ac:dyDescent="0.2">
      <c r="A70" s="69"/>
      <c r="B70" s="70"/>
      <c r="C70" s="70" t="s">
        <v>49</v>
      </c>
      <c r="D70" s="71" t="s">
        <v>48</v>
      </c>
      <c r="E70" s="72">
        <v>0</v>
      </c>
      <c r="F70" s="73"/>
      <c r="G70" s="74">
        <v>0.8</v>
      </c>
      <c r="H70" s="73"/>
      <c r="I70" s="75"/>
      <c r="J70" s="75">
        <v>0</v>
      </c>
      <c r="K70" s="73"/>
    </row>
    <row r="71" spans="1:11" s="8" customFormat="1" ht="15.75" x14ac:dyDescent="0.2">
      <c r="A71" s="83"/>
      <c r="B71" s="84"/>
      <c r="C71" s="84" t="s">
        <v>52</v>
      </c>
      <c r="D71" s="85"/>
      <c r="E71" s="86" t="s">
        <v>41</v>
      </c>
      <c r="F71" s="87"/>
      <c r="G71" s="88"/>
      <c r="H71" s="87"/>
      <c r="I71" s="89">
        <v>15205</v>
      </c>
      <c r="J71" s="89"/>
      <c r="K71" s="87">
        <v>102178</v>
      </c>
    </row>
    <row r="72" spans="1:11" s="8" customFormat="1" ht="210" x14ac:dyDescent="0.2">
      <c r="A72" s="69">
        <v>6</v>
      </c>
      <c r="B72" s="70" t="s">
        <v>68</v>
      </c>
      <c r="C72" s="70" t="s">
        <v>69</v>
      </c>
      <c r="D72" s="71" t="s">
        <v>58</v>
      </c>
      <c r="E72" s="72">
        <v>1.2749999999999999</v>
      </c>
      <c r="F72" s="73">
        <v>1952.54</v>
      </c>
      <c r="G72" s="74"/>
      <c r="H72" s="73"/>
      <c r="I72" s="75"/>
      <c r="J72" s="75">
        <v>6.72</v>
      </c>
      <c r="K72" s="73"/>
    </row>
    <row r="73" spans="1:11" s="8" customFormat="1" ht="15" outlineLevel="1" x14ac:dyDescent="0.2">
      <c r="A73" s="69"/>
      <c r="B73" s="70"/>
      <c r="C73" s="70" t="s">
        <v>40</v>
      </c>
      <c r="D73" s="71"/>
      <c r="E73" s="72" t="s">
        <v>41</v>
      </c>
      <c r="F73" s="73">
        <v>1952.54</v>
      </c>
      <c r="G73" s="74"/>
      <c r="H73" s="73"/>
      <c r="I73" s="75">
        <v>3149</v>
      </c>
      <c r="J73" s="75"/>
      <c r="K73" s="73">
        <v>3149</v>
      </c>
    </row>
    <row r="74" spans="1:11" s="8" customFormat="1" ht="15" outlineLevel="1" x14ac:dyDescent="0.2">
      <c r="A74" s="69"/>
      <c r="B74" s="70"/>
      <c r="C74" s="70" t="s">
        <v>42</v>
      </c>
      <c r="D74" s="71"/>
      <c r="E74" s="72" t="s">
        <v>41</v>
      </c>
      <c r="F74" s="73"/>
      <c r="G74" s="74"/>
      <c r="H74" s="73"/>
      <c r="I74" s="75"/>
      <c r="J74" s="75"/>
      <c r="K74" s="73"/>
    </row>
    <row r="75" spans="1:11" s="8" customFormat="1" ht="15" outlineLevel="1" x14ac:dyDescent="0.2">
      <c r="A75" s="69"/>
      <c r="B75" s="70"/>
      <c r="C75" s="70" t="s">
        <v>43</v>
      </c>
      <c r="D75" s="71"/>
      <c r="E75" s="72" t="s">
        <v>41</v>
      </c>
      <c r="F75" s="73"/>
      <c r="G75" s="74"/>
      <c r="H75" s="73"/>
      <c r="I75" s="75"/>
      <c r="J75" s="75"/>
      <c r="K75" s="73"/>
    </row>
    <row r="76" spans="1:11" s="8" customFormat="1" ht="15" outlineLevel="1" x14ac:dyDescent="0.2">
      <c r="A76" s="69"/>
      <c r="B76" s="70"/>
      <c r="C76" s="70" t="s">
        <v>46</v>
      </c>
      <c r="D76" s="71"/>
      <c r="E76" s="72" t="s">
        <v>41</v>
      </c>
      <c r="F76" s="73"/>
      <c r="G76" s="74"/>
      <c r="H76" s="73"/>
      <c r="I76" s="75"/>
      <c r="J76" s="75"/>
      <c r="K76" s="73"/>
    </row>
    <row r="77" spans="1:11" s="8" customFormat="1" ht="15" outlineLevel="1" x14ac:dyDescent="0.2">
      <c r="A77" s="69"/>
      <c r="B77" s="70"/>
      <c r="C77" s="70" t="s">
        <v>47</v>
      </c>
      <c r="D77" s="71" t="s">
        <v>48</v>
      </c>
      <c r="E77" s="72">
        <v>72</v>
      </c>
      <c r="F77" s="73"/>
      <c r="G77" s="74" t="s">
        <v>70</v>
      </c>
      <c r="H77" s="73"/>
      <c r="I77" s="75">
        <v>2267</v>
      </c>
      <c r="J77" s="75">
        <v>61</v>
      </c>
      <c r="K77" s="73">
        <v>1921</v>
      </c>
    </row>
    <row r="78" spans="1:11" s="8" customFormat="1" ht="15" outlineLevel="1" x14ac:dyDescent="0.2">
      <c r="A78" s="69"/>
      <c r="B78" s="70"/>
      <c r="C78" s="70" t="s">
        <v>49</v>
      </c>
      <c r="D78" s="71" t="s">
        <v>48</v>
      </c>
      <c r="E78" s="72">
        <v>38.25</v>
      </c>
      <c r="F78" s="73"/>
      <c r="G78" s="74" t="s">
        <v>71</v>
      </c>
      <c r="H78" s="73"/>
      <c r="I78" s="75">
        <v>1204</v>
      </c>
      <c r="J78" s="75">
        <v>31</v>
      </c>
      <c r="K78" s="73">
        <v>976</v>
      </c>
    </row>
    <row r="79" spans="1:11" s="8" customFormat="1" ht="30" outlineLevel="1" x14ac:dyDescent="0.2">
      <c r="A79" s="69"/>
      <c r="B79" s="70"/>
      <c r="C79" s="70" t="s">
        <v>50</v>
      </c>
      <c r="D79" s="71" t="s">
        <v>51</v>
      </c>
      <c r="E79" s="72">
        <v>233</v>
      </c>
      <c r="F79" s="73"/>
      <c r="G79" s="74"/>
      <c r="H79" s="73"/>
      <c r="I79" s="75">
        <v>375.8</v>
      </c>
      <c r="J79" s="75"/>
      <c r="K79" s="73"/>
    </row>
    <row r="80" spans="1:11" s="8" customFormat="1" ht="15.75" x14ac:dyDescent="0.2">
      <c r="A80" s="83"/>
      <c r="B80" s="84"/>
      <c r="C80" s="84" t="s">
        <v>52</v>
      </c>
      <c r="D80" s="85"/>
      <c r="E80" s="86" t="s">
        <v>41</v>
      </c>
      <c r="F80" s="87"/>
      <c r="G80" s="88"/>
      <c r="H80" s="87"/>
      <c r="I80" s="89">
        <v>6620</v>
      </c>
      <c r="J80" s="89"/>
      <c r="K80" s="87">
        <v>40629</v>
      </c>
    </row>
    <row r="81" spans="1:11" s="8" customFormat="1" ht="150" x14ac:dyDescent="0.2">
      <c r="A81" s="69">
        <v>7</v>
      </c>
      <c r="B81" s="70" t="s">
        <v>72</v>
      </c>
      <c r="C81" s="70" t="s">
        <v>73</v>
      </c>
      <c r="D81" s="71" t="s">
        <v>67</v>
      </c>
      <c r="E81" s="72">
        <v>216.75</v>
      </c>
      <c r="F81" s="73">
        <v>3.69</v>
      </c>
      <c r="G81" s="74"/>
      <c r="H81" s="73"/>
      <c r="I81" s="75"/>
      <c r="J81" s="75">
        <v>6.72</v>
      </c>
      <c r="K81" s="73"/>
    </row>
    <row r="82" spans="1:11" s="8" customFormat="1" ht="15" outlineLevel="1" x14ac:dyDescent="0.2">
      <c r="A82" s="69"/>
      <c r="B82" s="70"/>
      <c r="C82" s="70" t="s">
        <v>40</v>
      </c>
      <c r="D82" s="71"/>
      <c r="E82" s="72" t="s">
        <v>41</v>
      </c>
      <c r="F82" s="73"/>
      <c r="G82" s="74"/>
      <c r="H82" s="73"/>
      <c r="I82" s="75"/>
      <c r="J82" s="75"/>
      <c r="K82" s="73"/>
    </row>
    <row r="83" spans="1:11" s="8" customFormat="1" ht="15" outlineLevel="1" x14ac:dyDescent="0.2">
      <c r="A83" s="69"/>
      <c r="B83" s="70"/>
      <c r="C83" s="70" t="s">
        <v>42</v>
      </c>
      <c r="D83" s="71"/>
      <c r="E83" s="72" t="s">
        <v>41</v>
      </c>
      <c r="F83" s="73">
        <v>3.69</v>
      </c>
      <c r="G83" s="74"/>
      <c r="H83" s="73"/>
      <c r="I83" s="75">
        <v>880</v>
      </c>
      <c r="J83" s="75"/>
      <c r="K83" s="73">
        <v>880</v>
      </c>
    </row>
    <row r="84" spans="1:11" s="8" customFormat="1" ht="15" outlineLevel="1" x14ac:dyDescent="0.2">
      <c r="A84" s="69"/>
      <c r="B84" s="70"/>
      <c r="C84" s="70" t="s">
        <v>43</v>
      </c>
      <c r="D84" s="71"/>
      <c r="E84" s="72" t="s">
        <v>41</v>
      </c>
      <c r="F84" s="73"/>
      <c r="G84" s="74"/>
      <c r="H84" s="73"/>
      <c r="I84" s="75"/>
      <c r="J84" s="75"/>
      <c r="K84" s="73"/>
    </row>
    <row r="85" spans="1:11" s="8" customFormat="1" ht="15" outlineLevel="1" x14ac:dyDescent="0.2">
      <c r="A85" s="69"/>
      <c r="B85" s="70"/>
      <c r="C85" s="70" t="s">
        <v>46</v>
      </c>
      <c r="D85" s="71"/>
      <c r="E85" s="72" t="s">
        <v>41</v>
      </c>
      <c r="F85" s="73"/>
      <c r="G85" s="74"/>
      <c r="H85" s="73"/>
      <c r="I85" s="75"/>
      <c r="J85" s="75"/>
      <c r="K85" s="73"/>
    </row>
    <row r="86" spans="1:11" s="8" customFormat="1" ht="15" outlineLevel="1" x14ac:dyDescent="0.2">
      <c r="A86" s="69"/>
      <c r="B86" s="70"/>
      <c r="C86" s="70" t="s">
        <v>47</v>
      </c>
      <c r="D86" s="71" t="s">
        <v>48</v>
      </c>
      <c r="E86" s="72">
        <v>0</v>
      </c>
      <c r="F86" s="73"/>
      <c r="G86" s="74">
        <v>0.85</v>
      </c>
      <c r="H86" s="73"/>
      <c r="I86" s="75"/>
      <c r="J86" s="75">
        <v>0</v>
      </c>
      <c r="K86" s="73"/>
    </row>
    <row r="87" spans="1:11" s="8" customFormat="1" ht="15" outlineLevel="1" x14ac:dyDescent="0.2">
      <c r="A87" s="69"/>
      <c r="B87" s="70"/>
      <c r="C87" s="70" t="s">
        <v>49</v>
      </c>
      <c r="D87" s="71" t="s">
        <v>48</v>
      </c>
      <c r="E87" s="72">
        <v>0</v>
      </c>
      <c r="F87" s="73"/>
      <c r="G87" s="74">
        <v>0.8</v>
      </c>
      <c r="H87" s="73"/>
      <c r="I87" s="75"/>
      <c r="J87" s="75">
        <v>0</v>
      </c>
      <c r="K87" s="73"/>
    </row>
    <row r="88" spans="1:11" s="8" customFormat="1" ht="15.75" x14ac:dyDescent="0.2">
      <c r="A88" s="83"/>
      <c r="B88" s="84"/>
      <c r="C88" s="84" t="s">
        <v>52</v>
      </c>
      <c r="D88" s="85"/>
      <c r="E88" s="86" t="s">
        <v>41</v>
      </c>
      <c r="F88" s="87"/>
      <c r="G88" s="88"/>
      <c r="H88" s="87"/>
      <c r="I88" s="89">
        <v>880</v>
      </c>
      <c r="J88" s="89"/>
      <c r="K88" s="87">
        <v>5914</v>
      </c>
    </row>
    <row r="89" spans="1:11" s="8" customFormat="1" ht="150" x14ac:dyDescent="0.2">
      <c r="A89" s="69">
        <v>8</v>
      </c>
      <c r="B89" s="70" t="s">
        <v>74</v>
      </c>
      <c r="C89" s="70" t="s">
        <v>75</v>
      </c>
      <c r="D89" s="71" t="s">
        <v>67</v>
      </c>
      <c r="E89" s="72">
        <v>538.35</v>
      </c>
      <c r="F89" s="73">
        <v>13.38</v>
      </c>
      <c r="G89" s="74"/>
      <c r="H89" s="73"/>
      <c r="I89" s="75"/>
      <c r="J89" s="75">
        <v>6.72</v>
      </c>
      <c r="K89" s="73"/>
    </row>
    <row r="90" spans="1:11" s="8" customFormat="1" ht="15" outlineLevel="1" x14ac:dyDescent="0.2">
      <c r="A90" s="69"/>
      <c r="B90" s="70"/>
      <c r="C90" s="70" t="s">
        <v>40</v>
      </c>
      <c r="D90" s="71"/>
      <c r="E90" s="72" t="s">
        <v>41</v>
      </c>
      <c r="F90" s="73"/>
      <c r="G90" s="74"/>
      <c r="H90" s="73"/>
      <c r="I90" s="75"/>
      <c r="J90" s="75"/>
      <c r="K90" s="73"/>
    </row>
    <row r="91" spans="1:11" s="8" customFormat="1" ht="15" outlineLevel="1" x14ac:dyDescent="0.2">
      <c r="A91" s="69"/>
      <c r="B91" s="70"/>
      <c r="C91" s="70" t="s">
        <v>42</v>
      </c>
      <c r="D91" s="71"/>
      <c r="E91" s="72" t="s">
        <v>41</v>
      </c>
      <c r="F91" s="73">
        <v>13.38</v>
      </c>
      <c r="G91" s="74"/>
      <c r="H91" s="73"/>
      <c r="I91" s="75">
        <v>7925</v>
      </c>
      <c r="J91" s="75"/>
      <c r="K91" s="73">
        <v>7925</v>
      </c>
    </row>
    <row r="92" spans="1:11" s="8" customFormat="1" ht="15" outlineLevel="1" x14ac:dyDescent="0.2">
      <c r="A92" s="69"/>
      <c r="B92" s="70"/>
      <c r="C92" s="70" t="s">
        <v>43</v>
      </c>
      <c r="D92" s="71"/>
      <c r="E92" s="72" t="s">
        <v>41</v>
      </c>
      <c r="F92" s="73"/>
      <c r="G92" s="74"/>
      <c r="H92" s="73"/>
      <c r="I92" s="75"/>
      <c r="J92" s="75"/>
      <c r="K92" s="73"/>
    </row>
    <row r="93" spans="1:11" s="8" customFormat="1" ht="15" outlineLevel="1" x14ac:dyDescent="0.2">
      <c r="A93" s="69"/>
      <c r="B93" s="70"/>
      <c r="C93" s="70" t="s">
        <v>46</v>
      </c>
      <c r="D93" s="71"/>
      <c r="E93" s="72" t="s">
        <v>41</v>
      </c>
      <c r="F93" s="73"/>
      <c r="G93" s="74"/>
      <c r="H93" s="73"/>
      <c r="I93" s="75"/>
      <c r="J93" s="75"/>
      <c r="K93" s="73"/>
    </row>
    <row r="94" spans="1:11" s="8" customFormat="1" ht="15" outlineLevel="1" x14ac:dyDescent="0.2">
      <c r="A94" s="69"/>
      <c r="B94" s="70"/>
      <c r="C94" s="70" t="s">
        <v>47</v>
      </c>
      <c r="D94" s="71" t="s">
        <v>48</v>
      </c>
      <c r="E94" s="72">
        <v>0</v>
      </c>
      <c r="F94" s="73"/>
      <c r="G94" s="74">
        <v>0.85</v>
      </c>
      <c r="H94" s="73"/>
      <c r="I94" s="75"/>
      <c r="J94" s="75">
        <v>0</v>
      </c>
      <c r="K94" s="73"/>
    </row>
    <row r="95" spans="1:11" s="8" customFormat="1" ht="15" outlineLevel="1" x14ac:dyDescent="0.2">
      <c r="A95" s="69"/>
      <c r="B95" s="70"/>
      <c r="C95" s="70" t="s">
        <v>49</v>
      </c>
      <c r="D95" s="71" t="s">
        <v>48</v>
      </c>
      <c r="E95" s="72">
        <v>0</v>
      </c>
      <c r="F95" s="73"/>
      <c r="G95" s="74">
        <v>0.8</v>
      </c>
      <c r="H95" s="73"/>
      <c r="I95" s="75"/>
      <c r="J95" s="75">
        <v>0</v>
      </c>
      <c r="K95" s="73"/>
    </row>
    <row r="96" spans="1:11" s="8" customFormat="1" ht="15.75" x14ac:dyDescent="0.2">
      <c r="A96" s="83"/>
      <c r="B96" s="84"/>
      <c r="C96" s="84" t="s">
        <v>52</v>
      </c>
      <c r="D96" s="85"/>
      <c r="E96" s="86" t="s">
        <v>41</v>
      </c>
      <c r="F96" s="87"/>
      <c r="G96" s="88"/>
      <c r="H96" s="87"/>
      <c r="I96" s="89">
        <v>7925</v>
      </c>
      <c r="J96" s="89"/>
      <c r="K96" s="87">
        <v>53256</v>
      </c>
    </row>
    <row r="97" spans="1:11" s="8" customFormat="1" ht="15.75" x14ac:dyDescent="0.2">
      <c r="A97" s="69"/>
      <c r="B97" s="70"/>
      <c r="C97" s="93" t="s">
        <v>76</v>
      </c>
      <c r="D97" s="94"/>
      <c r="E97" s="94"/>
      <c r="F97" s="94"/>
      <c r="G97" s="94"/>
      <c r="H97" s="94"/>
      <c r="I97" s="82">
        <v>105262</v>
      </c>
      <c r="J97" s="82"/>
      <c r="K97" s="81">
        <v>669030</v>
      </c>
    </row>
    <row r="98" spans="1:11" s="8" customFormat="1" ht="22.15" customHeight="1" x14ac:dyDescent="0.2">
      <c r="A98" s="79" t="s">
        <v>77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s="8" customFormat="1" ht="165" x14ac:dyDescent="0.2">
      <c r="A99" s="69">
        <v>9</v>
      </c>
      <c r="B99" s="70" t="s">
        <v>78</v>
      </c>
      <c r="C99" s="70" t="s">
        <v>79</v>
      </c>
      <c r="D99" s="71" t="s">
        <v>58</v>
      </c>
      <c r="E99" s="72">
        <v>1.2749999999999999</v>
      </c>
      <c r="F99" s="73">
        <v>2281.9899999999998</v>
      </c>
      <c r="G99" s="74"/>
      <c r="H99" s="73"/>
      <c r="I99" s="75"/>
      <c r="J99" s="75">
        <v>6.72</v>
      </c>
      <c r="K99" s="73"/>
    </row>
    <row r="100" spans="1:11" s="8" customFormat="1" ht="15" outlineLevel="1" x14ac:dyDescent="0.2">
      <c r="A100" s="69"/>
      <c r="B100" s="70"/>
      <c r="C100" s="70" t="s">
        <v>40</v>
      </c>
      <c r="D100" s="71"/>
      <c r="E100" s="72" t="s">
        <v>41</v>
      </c>
      <c r="F100" s="73">
        <v>126.07</v>
      </c>
      <c r="G100" s="74"/>
      <c r="H100" s="73"/>
      <c r="I100" s="75">
        <v>203</v>
      </c>
      <c r="J100" s="75"/>
      <c r="K100" s="73">
        <v>203</v>
      </c>
    </row>
    <row r="101" spans="1:11" s="8" customFormat="1" ht="15" outlineLevel="1" x14ac:dyDescent="0.2">
      <c r="A101" s="69"/>
      <c r="B101" s="70"/>
      <c r="C101" s="70" t="s">
        <v>42</v>
      </c>
      <c r="D101" s="71"/>
      <c r="E101" s="72" t="s">
        <v>41</v>
      </c>
      <c r="F101" s="73">
        <v>2143.7199999999998</v>
      </c>
      <c r="G101" s="74"/>
      <c r="H101" s="73"/>
      <c r="I101" s="75">
        <v>3758</v>
      </c>
      <c r="J101" s="75"/>
      <c r="K101" s="73">
        <v>3758</v>
      </c>
    </row>
    <row r="102" spans="1:11" s="8" customFormat="1" ht="30" outlineLevel="1" x14ac:dyDescent="0.2">
      <c r="A102" s="69"/>
      <c r="B102" s="70"/>
      <c r="C102" s="70" t="s">
        <v>43</v>
      </c>
      <c r="D102" s="71"/>
      <c r="E102" s="72" t="s">
        <v>41</v>
      </c>
      <c r="F102" s="73" t="s">
        <v>80</v>
      </c>
      <c r="G102" s="74"/>
      <c r="H102" s="73"/>
      <c r="I102" s="90" t="s">
        <v>81</v>
      </c>
      <c r="J102" s="75"/>
      <c r="K102" s="91" t="s">
        <v>81</v>
      </c>
    </row>
    <row r="103" spans="1:11" s="8" customFormat="1" ht="15" outlineLevel="1" x14ac:dyDescent="0.2">
      <c r="A103" s="69"/>
      <c r="B103" s="70"/>
      <c r="C103" s="70" t="s">
        <v>46</v>
      </c>
      <c r="D103" s="71"/>
      <c r="E103" s="72" t="s">
        <v>41</v>
      </c>
      <c r="F103" s="73">
        <v>12.2</v>
      </c>
      <c r="G103" s="74"/>
      <c r="H103" s="73"/>
      <c r="I103" s="75">
        <v>16</v>
      </c>
      <c r="J103" s="75"/>
      <c r="K103" s="73">
        <v>16</v>
      </c>
    </row>
    <row r="104" spans="1:11" s="8" customFormat="1" ht="15" outlineLevel="1" x14ac:dyDescent="0.2">
      <c r="A104" s="69"/>
      <c r="B104" s="70"/>
      <c r="C104" s="70" t="s">
        <v>47</v>
      </c>
      <c r="D104" s="71" t="s">
        <v>48</v>
      </c>
      <c r="E104" s="72">
        <v>142</v>
      </c>
      <c r="F104" s="73"/>
      <c r="G104" s="74">
        <v>0.85</v>
      </c>
      <c r="H104" s="73"/>
      <c r="I104" s="75">
        <v>730</v>
      </c>
      <c r="J104" s="75">
        <v>121</v>
      </c>
      <c r="K104" s="73">
        <v>622</v>
      </c>
    </row>
    <row r="105" spans="1:11" s="8" customFormat="1" ht="15" outlineLevel="1" x14ac:dyDescent="0.2">
      <c r="A105" s="69"/>
      <c r="B105" s="70"/>
      <c r="C105" s="70" t="s">
        <v>49</v>
      </c>
      <c r="D105" s="71" t="s">
        <v>48</v>
      </c>
      <c r="E105" s="72">
        <v>80.75</v>
      </c>
      <c r="F105" s="73"/>
      <c r="G105" s="74" t="s">
        <v>71</v>
      </c>
      <c r="H105" s="73"/>
      <c r="I105" s="75">
        <v>415</v>
      </c>
      <c r="J105" s="75">
        <v>65</v>
      </c>
      <c r="K105" s="73">
        <v>334</v>
      </c>
    </row>
    <row r="106" spans="1:11" s="8" customFormat="1" ht="30" outlineLevel="1" x14ac:dyDescent="0.2">
      <c r="A106" s="69"/>
      <c r="B106" s="70"/>
      <c r="C106" s="70" t="s">
        <v>50</v>
      </c>
      <c r="D106" s="71" t="s">
        <v>51</v>
      </c>
      <c r="E106" s="72">
        <v>15.72</v>
      </c>
      <c r="F106" s="73"/>
      <c r="G106" s="74"/>
      <c r="H106" s="73"/>
      <c r="I106" s="75">
        <v>25.35</v>
      </c>
      <c r="J106" s="75"/>
      <c r="K106" s="73"/>
    </row>
    <row r="107" spans="1:11" s="8" customFormat="1" ht="15.75" x14ac:dyDescent="0.2">
      <c r="A107" s="83"/>
      <c r="B107" s="84"/>
      <c r="C107" s="84" t="s">
        <v>52</v>
      </c>
      <c r="D107" s="85"/>
      <c r="E107" s="86" t="s">
        <v>41</v>
      </c>
      <c r="F107" s="87"/>
      <c r="G107" s="88"/>
      <c r="H107" s="87"/>
      <c r="I107" s="89">
        <v>5122</v>
      </c>
      <c r="J107" s="89"/>
      <c r="K107" s="87">
        <v>33150</v>
      </c>
    </row>
    <row r="108" spans="1:11" s="8" customFormat="1" ht="150" x14ac:dyDescent="0.2">
      <c r="A108" s="95">
        <v>10</v>
      </c>
      <c r="B108" s="96" t="s">
        <v>82</v>
      </c>
      <c r="C108" s="96" t="s">
        <v>83</v>
      </c>
      <c r="D108" s="97" t="s">
        <v>84</v>
      </c>
      <c r="E108" s="98">
        <v>153</v>
      </c>
      <c r="F108" s="99">
        <v>55.26</v>
      </c>
      <c r="G108" s="100"/>
      <c r="H108" s="99"/>
      <c r="I108" s="101">
        <v>8455</v>
      </c>
      <c r="J108" s="101">
        <v>6.72</v>
      </c>
      <c r="K108" s="102">
        <v>56818</v>
      </c>
    </row>
    <row r="109" spans="1:11" s="8" customFormat="1" ht="165" x14ac:dyDescent="0.2">
      <c r="A109" s="69">
        <v>11</v>
      </c>
      <c r="B109" s="70" t="s">
        <v>85</v>
      </c>
      <c r="C109" s="70" t="s">
        <v>86</v>
      </c>
      <c r="D109" s="71" t="s">
        <v>87</v>
      </c>
      <c r="E109" s="72">
        <v>85</v>
      </c>
      <c r="F109" s="73">
        <v>199.2</v>
      </c>
      <c r="G109" s="74"/>
      <c r="H109" s="73"/>
      <c r="I109" s="75"/>
      <c r="J109" s="75">
        <v>6.72</v>
      </c>
      <c r="K109" s="73"/>
    </row>
    <row r="110" spans="1:11" s="8" customFormat="1" ht="15" outlineLevel="1" x14ac:dyDescent="0.2">
      <c r="A110" s="69"/>
      <c r="B110" s="70"/>
      <c r="C110" s="70" t="s">
        <v>40</v>
      </c>
      <c r="D110" s="71"/>
      <c r="E110" s="72" t="s">
        <v>41</v>
      </c>
      <c r="F110" s="73">
        <v>182.76</v>
      </c>
      <c r="G110" s="74"/>
      <c r="H110" s="73"/>
      <c r="I110" s="75">
        <v>19651</v>
      </c>
      <c r="J110" s="75"/>
      <c r="K110" s="73">
        <v>19651</v>
      </c>
    </row>
    <row r="111" spans="1:11" s="8" customFormat="1" ht="15" outlineLevel="1" x14ac:dyDescent="0.2">
      <c r="A111" s="69"/>
      <c r="B111" s="70"/>
      <c r="C111" s="70" t="s">
        <v>42</v>
      </c>
      <c r="D111" s="71"/>
      <c r="E111" s="72" t="s">
        <v>41</v>
      </c>
      <c r="F111" s="73">
        <v>13.19</v>
      </c>
      <c r="G111" s="74"/>
      <c r="H111" s="73"/>
      <c r="I111" s="75">
        <v>1542</v>
      </c>
      <c r="J111" s="75"/>
      <c r="K111" s="73">
        <v>1542</v>
      </c>
    </row>
    <row r="112" spans="1:11" s="8" customFormat="1" ht="15" outlineLevel="1" x14ac:dyDescent="0.2">
      <c r="A112" s="69"/>
      <c r="B112" s="70"/>
      <c r="C112" s="70" t="s">
        <v>43</v>
      </c>
      <c r="D112" s="71"/>
      <c r="E112" s="72" t="s">
        <v>41</v>
      </c>
      <c r="F112" s="73" t="s">
        <v>88</v>
      </c>
      <c r="G112" s="74"/>
      <c r="H112" s="73"/>
      <c r="I112" s="90" t="s">
        <v>89</v>
      </c>
      <c r="J112" s="75"/>
      <c r="K112" s="91" t="s">
        <v>89</v>
      </c>
    </row>
    <row r="113" spans="1:11" s="8" customFormat="1" ht="15" outlineLevel="1" x14ac:dyDescent="0.2">
      <c r="A113" s="69"/>
      <c r="B113" s="70"/>
      <c r="C113" s="70" t="s">
        <v>46</v>
      </c>
      <c r="D113" s="71"/>
      <c r="E113" s="72" t="s">
        <v>41</v>
      </c>
      <c r="F113" s="73">
        <v>3.25</v>
      </c>
      <c r="G113" s="74"/>
      <c r="H113" s="73"/>
      <c r="I113" s="75">
        <v>276</v>
      </c>
      <c r="J113" s="75"/>
      <c r="K113" s="73">
        <v>276</v>
      </c>
    </row>
    <row r="114" spans="1:11" s="8" customFormat="1" ht="15" outlineLevel="1" x14ac:dyDescent="0.2">
      <c r="A114" s="69"/>
      <c r="B114" s="70"/>
      <c r="C114" s="70" t="s">
        <v>47</v>
      </c>
      <c r="D114" s="71" t="s">
        <v>48</v>
      </c>
      <c r="E114" s="72">
        <v>142</v>
      </c>
      <c r="F114" s="73"/>
      <c r="G114" s="74">
        <v>0.85</v>
      </c>
      <c r="H114" s="73"/>
      <c r="I114" s="75">
        <v>28071</v>
      </c>
      <c r="J114" s="75">
        <v>121</v>
      </c>
      <c r="K114" s="73">
        <v>23919</v>
      </c>
    </row>
    <row r="115" spans="1:11" s="8" customFormat="1" ht="15" outlineLevel="1" x14ac:dyDescent="0.2">
      <c r="A115" s="69"/>
      <c r="B115" s="70"/>
      <c r="C115" s="70" t="s">
        <v>49</v>
      </c>
      <c r="D115" s="71" t="s">
        <v>48</v>
      </c>
      <c r="E115" s="72">
        <v>80.75</v>
      </c>
      <c r="F115" s="73"/>
      <c r="G115" s="74" t="s">
        <v>71</v>
      </c>
      <c r="H115" s="73"/>
      <c r="I115" s="75">
        <v>15963</v>
      </c>
      <c r="J115" s="75">
        <v>65</v>
      </c>
      <c r="K115" s="73">
        <v>12849</v>
      </c>
    </row>
    <row r="116" spans="1:11" s="8" customFormat="1" ht="30" outlineLevel="1" x14ac:dyDescent="0.2">
      <c r="A116" s="69"/>
      <c r="B116" s="70"/>
      <c r="C116" s="70" t="s">
        <v>50</v>
      </c>
      <c r="D116" s="71" t="s">
        <v>51</v>
      </c>
      <c r="E116" s="72">
        <v>17.899999999999999</v>
      </c>
      <c r="F116" s="73"/>
      <c r="G116" s="74"/>
      <c r="H116" s="73"/>
      <c r="I116" s="75">
        <v>1924.7</v>
      </c>
      <c r="J116" s="75"/>
      <c r="K116" s="73"/>
    </row>
    <row r="117" spans="1:11" s="8" customFormat="1" ht="15.75" x14ac:dyDescent="0.2">
      <c r="A117" s="83"/>
      <c r="B117" s="84"/>
      <c r="C117" s="84" t="s">
        <v>52</v>
      </c>
      <c r="D117" s="85"/>
      <c r="E117" s="86" t="s">
        <v>41</v>
      </c>
      <c r="F117" s="87"/>
      <c r="G117" s="88"/>
      <c r="H117" s="87"/>
      <c r="I117" s="89">
        <v>65503</v>
      </c>
      <c r="J117" s="89"/>
      <c r="K117" s="87">
        <v>391353</v>
      </c>
    </row>
    <row r="118" spans="1:11" s="8" customFormat="1" ht="150" x14ac:dyDescent="0.2">
      <c r="A118" s="15">
        <v>12</v>
      </c>
      <c r="B118" s="13" t="s">
        <v>90</v>
      </c>
      <c r="C118" s="13" t="s">
        <v>91</v>
      </c>
      <c r="D118" s="14" t="s">
        <v>84</v>
      </c>
      <c r="E118" s="21">
        <v>51</v>
      </c>
      <c r="F118" s="19">
        <v>280.60000000000002</v>
      </c>
      <c r="G118" s="23"/>
      <c r="H118" s="19"/>
      <c r="I118" s="20">
        <v>14311</v>
      </c>
      <c r="J118" s="20">
        <v>6.72</v>
      </c>
      <c r="K118" s="87">
        <v>96170</v>
      </c>
    </row>
    <row r="119" spans="1:11" s="8" customFormat="1" ht="150" x14ac:dyDescent="0.2">
      <c r="A119" s="95">
        <v>13</v>
      </c>
      <c r="B119" s="96" t="s">
        <v>92</v>
      </c>
      <c r="C119" s="96" t="s">
        <v>93</v>
      </c>
      <c r="D119" s="97" t="s">
        <v>94</v>
      </c>
      <c r="E119" s="98">
        <v>867</v>
      </c>
      <c r="F119" s="99">
        <v>139.41</v>
      </c>
      <c r="G119" s="100"/>
      <c r="H119" s="99"/>
      <c r="I119" s="101">
        <v>120868</v>
      </c>
      <c r="J119" s="101">
        <v>6.72</v>
      </c>
      <c r="K119" s="102">
        <v>812233</v>
      </c>
    </row>
    <row r="120" spans="1:11" s="8" customFormat="1" ht="165" x14ac:dyDescent="0.2">
      <c r="A120" s="69">
        <v>14</v>
      </c>
      <c r="B120" s="70" t="s">
        <v>95</v>
      </c>
      <c r="C120" s="70" t="s">
        <v>96</v>
      </c>
      <c r="D120" s="71" t="s">
        <v>97</v>
      </c>
      <c r="E120" s="72">
        <v>450</v>
      </c>
      <c r="F120" s="73">
        <v>22.97</v>
      </c>
      <c r="G120" s="74"/>
      <c r="H120" s="73"/>
      <c r="I120" s="75"/>
      <c r="J120" s="75">
        <v>6.72</v>
      </c>
      <c r="K120" s="73"/>
    </row>
    <row r="121" spans="1:11" s="8" customFormat="1" ht="15" outlineLevel="1" x14ac:dyDescent="0.2">
      <c r="A121" s="69"/>
      <c r="B121" s="70"/>
      <c r="C121" s="70" t="s">
        <v>40</v>
      </c>
      <c r="D121" s="71"/>
      <c r="E121" s="72" t="s">
        <v>41</v>
      </c>
      <c r="F121" s="73">
        <v>4.33</v>
      </c>
      <c r="G121" s="74"/>
      <c r="H121" s="73"/>
      <c r="I121" s="75">
        <v>2466</v>
      </c>
      <c r="J121" s="75"/>
      <c r="K121" s="73">
        <v>2466</v>
      </c>
    </row>
    <row r="122" spans="1:11" s="8" customFormat="1" ht="15" outlineLevel="1" x14ac:dyDescent="0.2">
      <c r="A122" s="69"/>
      <c r="B122" s="70"/>
      <c r="C122" s="70" t="s">
        <v>42</v>
      </c>
      <c r="D122" s="71"/>
      <c r="E122" s="72" t="s">
        <v>41</v>
      </c>
      <c r="F122" s="73">
        <v>8.32</v>
      </c>
      <c r="G122" s="74"/>
      <c r="H122" s="73"/>
      <c r="I122" s="75">
        <v>5148</v>
      </c>
      <c r="J122" s="75"/>
      <c r="K122" s="73">
        <v>5148</v>
      </c>
    </row>
    <row r="123" spans="1:11" s="8" customFormat="1" ht="15" outlineLevel="1" x14ac:dyDescent="0.2">
      <c r="A123" s="69"/>
      <c r="B123" s="70"/>
      <c r="C123" s="70" t="s">
        <v>43</v>
      </c>
      <c r="D123" s="71"/>
      <c r="E123" s="72" t="s">
        <v>41</v>
      </c>
      <c r="F123" s="73" t="s">
        <v>98</v>
      </c>
      <c r="G123" s="74"/>
      <c r="H123" s="73"/>
      <c r="I123" s="90" t="s">
        <v>99</v>
      </c>
      <c r="J123" s="75"/>
      <c r="K123" s="91" t="s">
        <v>99</v>
      </c>
    </row>
    <row r="124" spans="1:11" s="8" customFormat="1" ht="15" outlineLevel="1" x14ac:dyDescent="0.2">
      <c r="A124" s="69"/>
      <c r="B124" s="70"/>
      <c r="C124" s="70" t="s">
        <v>46</v>
      </c>
      <c r="D124" s="71"/>
      <c r="E124" s="72" t="s">
        <v>41</v>
      </c>
      <c r="F124" s="73">
        <v>10.32</v>
      </c>
      <c r="G124" s="74"/>
      <c r="H124" s="73"/>
      <c r="I124" s="75">
        <v>4644</v>
      </c>
      <c r="J124" s="75"/>
      <c r="K124" s="73">
        <v>4644</v>
      </c>
    </row>
    <row r="125" spans="1:11" s="8" customFormat="1" ht="15" outlineLevel="1" x14ac:dyDescent="0.2">
      <c r="A125" s="69"/>
      <c r="B125" s="70"/>
      <c r="C125" s="70" t="s">
        <v>47</v>
      </c>
      <c r="D125" s="71" t="s">
        <v>48</v>
      </c>
      <c r="E125" s="72">
        <v>142</v>
      </c>
      <c r="F125" s="73"/>
      <c r="G125" s="74">
        <v>0.85</v>
      </c>
      <c r="H125" s="73"/>
      <c r="I125" s="75">
        <v>4915</v>
      </c>
      <c r="J125" s="75">
        <v>121</v>
      </c>
      <c r="K125" s="73">
        <v>4188</v>
      </c>
    </row>
    <row r="126" spans="1:11" s="8" customFormat="1" ht="15" outlineLevel="1" x14ac:dyDescent="0.2">
      <c r="A126" s="69"/>
      <c r="B126" s="70"/>
      <c r="C126" s="70" t="s">
        <v>49</v>
      </c>
      <c r="D126" s="71" t="s">
        <v>48</v>
      </c>
      <c r="E126" s="72">
        <v>80.75</v>
      </c>
      <c r="F126" s="73"/>
      <c r="G126" s="74" t="s">
        <v>71</v>
      </c>
      <c r="H126" s="73"/>
      <c r="I126" s="75">
        <v>2795</v>
      </c>
      <c r="J126" s="75">
        <v>65</v>
      </c>
      <c r="K126" s="73">
        <v>2250</v>
      </c>
    </row>
    <row r="127" spans="1:11" s="8" customFormat="1" ht="30" outlineLevel="1" x14ac:dyDescent="0.2">
      <c r="A127" s="69"/>
      <c r="B127" s="70"/>
      <c r="C127" s="70" t="s">
        <v>50</v>
      </c>
      <c r="D127" s="71" t="s">
        <v>51</v>
      </c>
      <c r="E127" s="72">
        <v>0.39</v>
      </c>
      <c r="F127" s="73"/>
      <c r="G127" s="74"/>
      <c r="H127" s="73"/>
      <c r="I127" s="75">
        <v>221.99</v>
      </c>
      <c r="J127" s="75"/>
      <c r="K127" s="73"/>
    </row>
    <row r="128" spans="1:11" s="8" customFormat="1" ht="15.75" x14ac:dyDescent="0.2">
      <c r="A128" s="83"/>
      <c r="B128" s="84"/>
      <c r="C128" s="84" t="s">
        <v>52</v>
      </c>
      <c r="D128" s="85"/>
      <c r="E128" s="86" t="s">
        <v>41</v>
      </c>
      <c r="F128" s="87"/>
      <c r="G128" s="88"/>
      <c r="H128" s="87"/>
      <c r="I128" s="89">
        <v>19968</v>
      </c>
      <c r="J128" s="89"/>
      <c r="K128" s="87">
        <v>125637</v>
      </c>
    </row>
    <row r="129" spans="1:11" s="8" customFormat="1" ht="165" x14ac:dyDescent="0.2">
      <c r="A129" s="69">
        <v>15</v>
      </c>
      <c r="B129" s="70" t="s">
        <v>100</v>
      </c>
      <c r="C129" s="70" t="s">
        <v>101</v>
      </c>
      <c r="D129" s="71" t="s">
        <v>97</v>
      </c>
      <c r="E129" s="72">
        <v>-450</v>
      </c>
      <c r="F129" s="73">
        <v>3.47</v>
      </c>
      <c r="G129" s="74"/>
      <c r="H129" s="73"/>
      <c r="I129" s="75"/>
      <c r="J129" s="75">
        <v>6.72</v>
      </c>
      <c r="K129" s="73"/>
    </row>
    <row r="130" spans="1:11" s="8" customFormat="1" ht="15" outlineLevel="1" x14ac:dyDescent="0.2">
      <c r="A130" s="69"/>
      <c r="B130" s="70"/>
      <c r="C130" s="70" t="s">
        <v>40</v>
      </c>
      <c r="D130" s="71"/>
      <c r="E130" s="72" t="s">
        <v>41</v>
      </c>
      <c r="F130" s="73">
        <v>0.22</v>
      </c>
      <c r="G130" s="74"/>
      <c r="H130" s="73"/>
      <c r="I130" s="75">
        <v>-126</v>
      </c>
      <c r="J130" s="75"/>
      <c r="K130" s="73">
        <v>-126</v>
      </c>
    </row>
    <row r="131" spans="1:11" s="8" customFormat="1" ht="15" outlineLevel="1" x14ac:dyDescent="0.2">
      <c r="A131" s="69"/>
      <c r="B131" s="70"/>
      <c r="C131" s="70" t="s">
        <v>42</v>
      </c>
      <c r="D131" s="71"/>
      <c r="E131" s="72" t="s">
        <v>41</v>
      </c>
      <c r="F131" s="73">
        <v>1.04</v>
      </c>
      <c r="G131" s="74"/>
      <c r="H131" s="73"/>
      <c r="I131" s="75">
        <v>-644</v>
      </c>
      <c r="J131" s="75"/>
      <c r="K131" s="73">
        <v>-644</v>
      </c>
    </row>
    <row r="132" spans="1:11" s="8" customFormat="1" ht="15" outlineLevel="1" x14ac:dyDescent="0.2">
      <c r="A132" s="69"/>
      <c r="B132" s="70"/>
      <c r="C132" s="70" t="s">
        <v>43</v>
      </c>
      <c r="D132" s="71"/>
      <c r="E132" s="72" t="s">
        <v>41</v>
      </c>
      <c r="F132" s="73" t="s">
        <v>102</v>
      </c>
      <c r="G132" s="74"/>
      <c r="H132" s="73"/>
      <c r="I132" s="90" t="s">
        <v>103</v>
      </c>
      <c r="J132" s="75"/>
      <c r="K132" s="91" t="s">
        <v>103</v>
      </c>
    </row>
    <row r="133" spans="1:11" s="8" customFormat="1" ht="15" outlineLevel="1" x14ac:dyDescent="0.2">
      <c r="A133" s="69"/>
      <c r="B133" s="70"/>
      <c r="C133" s="70" t="s">
        <v>46</v>
      </c>
      <c r="D133" s="71"/>
      <c r="E133" s="72" t="s">
        <v>41</v>
      </c>
      <c r="F133" s="73">
        <v>2.21</v>
      </c>
      <c r="G133" s="74"/>
      <c r="H133" s="73"/>
      <c r="I133" s="75">
        <v>-994</v>
      </c>
      <c r="J133" s="75"/>
      <c r="K133" s="73">
        <v>-994</v>
      </c>
    </row>
    <row r="134" spans="1:11" s="8" customFormat="1" ht="15" outlineLevel="1" x14ac:dyDescent="0.2">
      <c r="A134" s="69"/>
      <c r="B134" s="70"/>
      <c r="C134" s="70" t="s">
        <v>47</v>
      </c>
      <c r="D134" s="71" t="s">
        <v>48</v>
      </c>
      <c r="E134" s="72">
        <v>142</v>
      </c>
      <c r="F134" s="73"/>
      <c r="G134" s="74">
        <v>0.85</v>
      </c>
      <c r="H134" s="73"/>
      <c r="I134" s="75">
        <v>-358</v>
      </c>
      <c r="J134" s="75">
        <v>121</v>
      </c>
      <c r="K134" s="73">
        <v>-305</v>
      </c>
    </row>
    <row r="135" spans="1:11" s="8" customFormat="1" ht="15" outlineLevel="1" x14ac:dyDescent="0.2">
      <c r="A135" s="69"/>
      <c r="B135" s="70"/>
      <c r="C135" s="70" t="s">
        <v>49</v>
      </c>
      <c r="D135" s="71" t="s">
        <v>48</v>
      </c>
      <c r="E135" s="72">
        <v>80.75</v>
      </c>
      <c r="F135" s="73"/>
      <c r="G135" s="74" t="s">
        <v>71</v>
      </c>
      <c r="H135" s="73"/>
      <c r="I135" s="75">
        <v>-203</v>
      </c>
      <c r="J135" s="75">
        <v>65</v>
      </c>
      <c r="K135" s="73">
        <v>-164</v>
      </c>
    </row>
    <row r="136" spans="1:11" s="8" customFormat="1" ht="30" outlineLevel="1" x14ac:dyDescent="0.2">
      <c r="A136" s="69"/>
      <c r="B136" s="70"/>
      <c r="C136" s="70" t="s">
        <v>50</v>
      </c>
      <c r="D136" s="71" t="s">
        <v>51</v>
      </c>
      <c r="E136" s="72">
        <v>0.02</v>
      </c>
      <c r="F136" s="73"/>
      <c r="G136" s="74"/>
      <c r="H136" s="73"/>
      <c r="I136" s="75">
        <v>-11.39</v>
      </c>
      <c r="J136" s="75"/>
      <c r="K136" s="73"/>
    </row>
    <row r="137" spans="1:11" s="8" customFormat="1" ht="15.75" x14ac:dyDescent="0.2">
      <c r="A137" s="83"/>
      <c r="B137" s="84"/>
      <c r="C137" s="84" t="s">
        <v>52</v>
      </c>
      <c r="D137" s="85"/>
      <c r="E137" s="86" t="s">
        <v>41</v>
      </c>
      <c r="F137" s="87"/>
      <c r="G137" s="88"/>
      <c r="H137" s="87"/>
      <c r="I137" s="89">
        <v>-2325</v>
      </c>
      <c r="J137" s="89"/>
      <c r="K137" s="87">
        <v>-15006</v>
      </c>
    </row>
    <row r="138" spans="1:11" s="8" customFormat="1" ht="165" x14ac:dyDescent="0.2">
      <c r="A138" s="69">
        <v>16</v>
      </c>
      <c r="B138" s="70" t="s">
        <v>104</v>
      </c>
      <c r="C138" s="70" t="s">
        <v>105</v>
      </c>
      <c r="D138" s="71" t="s">
        <v>39</v>
      </c>
      <c r="E138" s="72">
        <v>2</v>
      </c>
      <c r="F138" s="73">
        <v>4412.47</v>
      </c>
      <c r="G138" s="74"/>
      <c r="H138" s="73"/>
      <c r="I138" s="75"/>
      <c r="J138" s="75">
        <v>6.72</v>
      </c>
      <c r="K138" s="73"/>
    </row>
    <row r="139" spans="1:11" s="8" customFormat="1" ht="15" outlineLevel="1" x14ac:dyDescent="0.2">
      <c r="A139" s="69"/>
      <c r="B139" s="70"/>
      <c r="C139" s="70" t="s">
        <v>40</v>
      </c>
      <c r="D139" s="71"/>
      <c r="E139" s="72" t="s">
        <v>41</v>
      </c>
      <c r="F139" s="73">
        <v>643.64</v>
      </c>
      <c r="G139" s="74"/>
      <c r="H139" s="73"/>
      <c r="I139" s="75">
        <v>1628</v>
      </c>
      <c r="J139" s="75"/>
      <c r="K139" s="73">
        <v>1628</v>
      </c>
    </row>
    <row r="140" spans="1:11" s="8" customFormat="1" ht="15" outlineLevel="1" x14ac:dyDescent="0.2">
      <c r="A140" s="69"/>
      <c r="B140" s="70"/>
      <c r="C140" s="70" t="s">
        <v>42</v>
      </c>
      <c r="D140" s="71"/>
      <c r="E140" s="72" t="s">
        <v>41</v>
      </c>
      <c r="F140" s="73">
        <v>78.78</v>
      </c>
      <c r="G140" s="74"/>
      <c r="H140" s="73"/>
      <c r="I140" s="75">
        <v>217</v>
      </c>
      <c r="J140" s="75"/>
      <c r="K140" s="73">
        <v>217</v>
      </c>
    </row>
    <row r="141" spans="1:11" s="8" customFormat="1" ht="15" outlineLevel="1" x14ac:dyDescent="0.2">
      <c r="A141" s="69"/>
      <c r="B141" s="70"/>
      <c r="C141" s="70" t="s">
        <v>43</v>
      </c>
      <c r="D141" s="71"/>
      <c r="E141" s="72" t="s">
        <v>41</v>
      </c>
      <c r="F141" s="73" t="s">
        <v>106</v>
      </c>
      <c r="G141" s="74"/>
      <c r="H141" s="73"/>
      <c r="I141" s="90" t="s">
        <v>107</v>
      </c>
      <c r="J141" s="75"/>
      <c r="K141" s="91" t="s">
        <v>107</v>
      </c>
    </row>
    <row r="142" spans="1:11" s="8" customFormat="1" ht="15" outlineLevel="1" x14ac:dyDescent="0.2">
      <c r="A142" s="69"/>
      <c r="B142" s="70"/>
      <c r="C142" s="70" t="s">
        <v>46</v>
      </c>
      <c r="D142" s="71"/>
      <c r="E142" s="72" t="s">
        <v>41</v>
      </c>
      <c r="F142" s="73">
        <v>3690.05</v>
      </c>
      <c r="G142" s="74"/>
      <c r="H142" s="73"/>
      <c r="I142" s="75">
        <v>7380</v>
      </c>
      <c r="J142" s="75"/>
      <c r="K142" s="73">
        <v>7380</v>
      </c>
    </row>
    <row r="143" spans="1:11" s="8" customFormat="1" ht="15" outlineLevel="1" x14ac:dyDescent="0.2">
      <c r="A143" s="69"/>
      <c r="B143" s="70"/>
      <c r="C143" s="70" t="s">
        <v>47</v>
      </c>
      <c r="D143" s="71" t="s">
        <v>48</v>
      </c>
      <c r="E143" s="72">
        <v>142</v>
      </c>
      <c r="F143" s="73"/>
      <c r="G143" s="74">
        <v>0.85</v>
      </c>
      <c r="H143" s="73"/>
      <c r="I143" s="75">
        <v>2350</v>
      </c>
      <c r="J143" s="75">
        <v>121</v>
      </c>
      <c r="K143" s="73">
        <v>2003</v>
      </c>
    </row>
    <row r="144" spans="1:11" s="8" customFormat="1" ht="15" outlineLevel="1" x14ac:dyDescent="0.2">
      <c r="A144" s="69"/>
      <c r="B144" s="70"/>
      <c r="C144" s="70" t="s">
        <v>49</v>
      </c>
      <c r="D144" s="71" t="s">
        <v>48</v>
      </c>
      <c r="E144" s="72">
        <v>80.75</v>
      </c>
      <c r="F144" s="73"/>
      <c r="G144" s="74" t="s">
        <v>71</v>
      </c>
      <c r="H144" s="73"/>
      <c r="I144" s="75">
        <v>1336</v>
      </c>
      <c r="J144" s="75">
        <v>65</v>
      </c>
      <c r="K144" s="73">
        <v>1076</v>
      </c>
    </row>
    <row r="145" spans="1:11" s="8" customFormat="1" ht="30" outlineLevel="1" x14ac:dyDescent="0.2">
      <c r="A145" s="69"/>
      <c r="B145" s="70"/>
      <c r="C145" s="70" t="s">
        <v>50</v>
      </c>
      <c r="D145" s="71" t="s">
        <v>51</v>
      </c>
      <c r="E145" s="72">
        <v>76.08</v>
      </c>
      <c r="F145" s="73"/>
      <c r="G145" s="74"/>
      <c r="H145" s="73"/>
      <c r="I145" s="75">
        <v>192.48</v>
      </c>
      <c r="J145" s="75"/>
      <c r="K145" s="73"/>
    </row>
    <row r="146" spans="1:11" s="8" customFormat="1" ht="15.75" x14ac:dyDescent="0.2">
      <c r="A146" s="83"/>
      <c r="B146" s="84"/>
      <c r="C146" s="84" t="s">
        <v>52</v>
      </c>
      <c r="D146" s="85"/>
      <c r="E146" s="86" t="s">
        <v>41</v>
      </c>
      <c r="F146" s="87"/>
      <c r="G146" s="88"/>
      <c r="H146" s="87"/>
      <c r="I146" s="89">
        <v>12911</v>
      </c>
      <c r="J146" s="89"/>
      <c r="K146" s="87">
        <v>82683</v>
      </c>
    </row>
    <row r="147" spans="1:11" s="8" customFormat="1" ht="150" x14ac:dyDescent="0.2">
      <c r="A147" s="95">
        <v>17</v>
      </c>
      <c r="B147" s="96" t="s">
        <v>108</v>
      </c>
      <c r="C147" s="96" t="s">
        <v>109</v>
      </c>
      <c r="D147" s="97" t="s">
        <v>110</v>
      </c>
      <c r="E147" s="98">
        <v>200</v>
      </c>
      <c r="F147" s="99">
        <v>76.34</v>
      </c>
      <c r="G147" s="100"/>
      <c r="H147" s="99"/>
      <c r="I147" s="101">
        <v>15268</v>
      </c>
      <c r="J147" s="101">
        <v>6.72</v>
      </c>
      <c r="K147" s="102">
        <v>102601</v>
      </c>
    </row>
    <row r="148" spans="1:11" s="8" customFormat="1" ht="15.75" x14ac:dyDescent="0.2">
      <c r="A148" s="69"/>
      <c r="B148" s="70"/>
      <c r="C148" s="76" t="s">
        <v>111</v>
      </c>
      <c r="D148" s="77"/>
      <c r="E148" s="77"/>
      <c r="F148" s="77"/>
      <c r="G148" s="77"/>
      <c r="H148" s="77"/>
      <c r="I148" s="82">
        <v>260079</v>
      </c>
      <c r="J148" s="82"/>
      <c r="K148" s="81">
        <v>1685638</v>
      </c>
    </row>
    <row r="149" spans="1:11" s="8" customFormat="1" ht="15" x14ac:dyDescent="0.2">
      <c r="A149" s="69"/>
      <c r="B149" s="70"/>
      <c r="C149" s="92" t="s">
        <v>112</v>
      </c>
      <c r="D149" s="103"/>
      <c r="E149" s="103"/>
      <c r="F149" s="103"/>
      <c r="G149" s="103"/>
      <c r="H149" s="103"/>
      <c r="I149" s="75">
        <v>275810</v>
      </c>
      <c r="J149" s="75"/>
      <c r="K149" s="73">
        <v>275810</v>
      </c>
    </row>
    <row r="150" spans="1:11" s="8" customFormat="1" ht="15" x14ac:dyDescent="0.2">
      <c r="A150" s="69"/>
      <c r="B150" s="70"/>
      <c r="C150" s="92" t="s">
        <v>113</v>
      </c>
      <c r="D150" s="103"/>
      <c r="E150" s="103"/>
      <c r="F150" s="103"/>
      <c r="G150" s="103"/>
      <c r="H150" s="103"/>
      <c r="I150" s="75"/>
      <c r="J150" s="75"/>
      <c r="K150" s="73"/>
    </row>
    <row r="151" spans="1:11" s="8" customFormat="1" ht="15" x14ac:dyDescent="0.2">
      <c r="A151" s="69"/>
      <c r="B151" s="70"/>
      <c r="C151" s="92" t="s">
        <v>114</v>
      </c>
      <c r="D151" s="103"/>
      <c r="E151" s="103"/>
      <c r="F151" s="103"/>
      <c r="G151" s="103"/>
      <c r="H151" s="103"/>
      <c r="I151" s="75">
        <v>46617</v>
      </c>
      <c r="J151" s="75"/>
      <c r="K151" s="73">
        <v>46617</v>
      </c>
    </row>
    <row r="152" spans="1:11" s="8" customFormat="1" ht="15" x14ac:dyDescent="0.2">
      <c r="A152" s="69"/>
      <c r="B152" s="70"/>
      <c r="C152" s="92" t="s">
        <v>115</v>
      </c>
      <c r="D152" s="103"/>
      <c r="E152" s="103"/>
      <c r="F152" s="103"/>
      <c r="G152" s="103"/>
      <c r="H152" s="103"/>
      <c r="I152" s="75">
        <v>170224</v>
      </c>
      <c r="J152" s="75"/>
      <c r="K152" s="73">
        <v>170224</v>
      </c>
    </row>
    <row r="153" spans="1:11" s="8" customFormat="1" ht="15" x14ac:dyDescent="0.2">
      <c r="A153" s="69"/>
      <c r="B153" s="70"/>
      <c r="C153" s="92" t="s">
        <v>116</v>
      </c>
      <c r="D153" s="103"/>
      <c r="E153" s="103"/>
      <c r="F153" s="103"/>
      <c r="G153" s="103"/>
      <c r="H153" s="103"/>
      <c r="I153" s="75">
        <v>63526</v>
      </c>
      <c r="J153" s="75"/>
      <c r="K153" s="73">
        <v>63526</v>
      </c>
    </row>
    <row r="154" spans="1:11" s="8" customFormat="1" ht="15.75" x14ac:dyDescent="0.2">
      <c r="A154" s="69"/>
      <c r="B154" s="70"/>
      <c r="C154" s="93" t="s">
        <v>117</v>
      </c>
      <c r="D154" s="94"/>
      <c r="E154" s="94"/>
      <c r="F154" s="94"/>
      <c r="G154" s="94"/>
      <c r="H154" s="94"/>
      <c r="I154" s="82">
        <v>57029</v>
      </c>
      <c r="J154" s="82"/>
      <c r="K154" s="81">
        <v>48471</v>
      </c>
    </row>
    <row r="155" spans="1:11" s="8" customFormat="1" ht="15.75" x14ac:dyDescent="0.2">
      <c r="A155" s="69"/>
      <c r="B155" s="70"/>
      <c r="C155" s="93" t="s">
        <v>118</v>
      </c>
      <c r="D155" s="94"/>
      <c r="E155" s="94"/>
      <c r="F155" s="94"/>
      <c r="G155" s="94"/>
      <c r="H155" s="94"/>
      <c r="I155" s="82">
        <v>32502</v>
      </c>
      <c r="J155" s="82"/>
      <c r="K155" s="81">
        <v>26116</v>
      </c>
    </row>
    <row r="156" spans="1:11" s="8" customFormat="1" ht="15.75" x14ac:dyDescent="0.2">
      <c r="A156" s="69"/>
      <c r="B156" s="70"/>
      <c r="C156" s="93" t="s">
        <v>119</v>
      </c>
      <c r="D156" s="94"/>
      <c r="E156" s="94"/>
      <c r="F156" s="94"/>
      <c r="G156" s="94"/>
      <c r="H156" s="94"/>
      <c r="I156" s="82"/>
      <c r="J156" s="82"/>
      <c r="K156" s="81"/>
    </row>
    <row r="157" spans="1:11" s="8" customFormat="1" ht="15" x14ac:dyDescent="0.2">
      <c r="A157" s="69"/>
      <c r="B157" s="70"/>
      <c r="C157" s="92" t="s">
        <v>120</v>
      </c>
      <c r="D157" s="103"/>
      <c r="E157" s="103"/>
      <c r="F157" s="103"/>
      <c r="G157" s="103"/>
      <c r="H157" s="103"/>
      <c r="I157" s="75">
        <v>74632</v>
      </c>
      <c r="J157" s="75"/>
      <c r="K157" s="73">
        <v>69502</v>
      </c>
    </row>
    <row r="158" spans="1:11" s="8" customFormat="1" ht="15" x14ac:dyDescent="0.2">
      <c r="A158" s="69"/>
      <c r="B158" s="70"/>
      <c r="C158" s="92" t="s">
        <v>121</v>
      </c>
      <c r="D158" s="103"/>
      <c r="E158" s="103"/>
      <c r="F158" s="103"/>
      <c r="G158" s="103"/>
      <c r="H158" s="103"/>
      <c r="I158" s="75">
        <v>16085</v>
      </c>
      <c r="J158" s="75"/>
      <c r="K158" s="73">
        <v>16085</v>
      </c>
    </row>
    <row r="159" spans="1:11" s="8" customFormat="1" ht="15" x14ac:dyDescent="0.2">
      <c r="A159" s="69"/>
      <c r="B159" s="70"/>
      <c r="C159" s="92" t="s">
        <v>122</v>
      </c>
      <c r="D159" s="103"/>
      <c r="E159" s="103"/>
      <c r="F159" s="103"/>
      <c r="G159" s="103"/>
      <c r="H159" s="103"/>
      <c r="I159" s="75">
        <v>6620</v>
      </c>
      <c r="J159" s="75"/>
      <c r="K159" s="73">
        <v>6046</v>
      </c>
    </row>
    <row r="160" spans="1:11" s="8" customFormat="1" ht="15" x14ac:dyDescent="0.2">
      <c r="A160" s="69"/>
      <c r="B160" s="70"/>
      <c r="C160" s="92" t="s">
        <v>123</v>
      </c>
      <c r="D160" s="103"/>
      <c r="E160" s="103"/>
      <c r="F160" s="103"/>
      <c r="G160" s="103"/>
      <c r="H160" s="103"/>
      <c r="I160" s="75">
        <v>7925</v>
      </c>
      <c r="J160" s="75"/>
      <c r="K160" s="73">
        <v>7925</v>
      </c>
    </row>
    <row r="161" spans="1:11" s="8" customFormat="1" ht="15" x14ac:dyDescent="0.2">
      <c r="A161" s="69"/>
      <c r="B161" s="70"/>
      <c r="C161" s="92" t="s">
        <v>124</v>
      </c>
      <c r="D161" s="103"/>
      <c r="E161" s="103"/>
      <c r="F161" s="103"/>
      <c r="G161" s="103"/>
      <c r="H161" s="103"/>
      <c r="I161" s="75">
        <v>251624</v>
      </c>
      <c r="J161" s="75"/>
      <c r="K161" s="73">
        <v>242384</v>
      </c>
    </row>
    <row r="162" spans="1:11" s="8" customFormat="1" ht="15" x14ac:dyDescent="0.2">
      <c r="A162" s="69"/>
      <c r="B162" s="70"/>
      <c r="C162" s="92" t="s">
        <v>125</v>
      </c>
      <c r="D162" s="103"/>
      <c r="E162" s="103"/>
      <c r="F162" s="103"/>
      <c r="G162" s="103"/>
      <c r="H162" s="103"/>
      <c r="I162" s="75">
        <v>8455</v>
      </c>
      <c r="J162" s="75"/>
      <c r="K162" s="73">
        <v>8455</v>
      </c>
    </row>
    <row r="163" spans="1:11" s="8" customFormat="1" ht="15" x14ac:dyDescent="0.2">
      <c r="A163" s="69"/>
      <c r="B163" s="70"/>
      <c r="C163" s="92" t="s">
        <v>126</v>
      </c>
      <c r="D163" s="103"/>
      <c r="E163" s="103"/>
      <c r="F163" s="103"/>
      <c r="G163" s="103"/>
      <c r="H163" s="103"/>
      <c r="I163" s="75">
        <v>365341</v>
      </c>
      <c r="J163" s="75"/>
      <c r="K163" s="73">
        <v>350397</v>
      </c>
    </row>
    <row r="164" spans="1:11" s="8" customFormat="1" ht="48" customHeight="1" x14ac:dyDescent="0.2">
      <c r="A164" s="69"/>
      <c r="B164" s="70"/>
      <c r="C164" s="92" t="s">
        <v>127</v>
      </c>
      <c r="D164" s="103"/>
      <c r="E164" s="103"/>
      <c r="F164" s="103"/>
      <c r="G164" s="103"/>
      <c r="H164" s="103"/>
      <c r="I164" s="75"/>
      <c r="J164" s="75"/>
      <c r="K164" s="73">
        <v>2354668</v>
      </c>
    </row>
    <row r="165" spans="1:11" s="8" customFormat="1" ht="15" x14ac:dyDescent="0.2">
      <c r="A165" s="69"/>
      <c r="B165" s="70"/>
      <c r="C165" s="92" t="s">
        <v>128</v>
      </c>
      <c r="D165" s="103"/>
      <c r="E165" s="103"/>
      <c r="F165" s="103"/>
      <c r="G165" s="103"/>
      <c r="H165" s="103"/>
      <c r="I165" s="75">
        <v>45838.6</v>
      </c>
      <c r="J165" s="75"/>
      <c r="K165" s="73">
        <v>45838.6</v>
      </c>
    </row>
    <row r="166" spans="1:11" s="8" customFormat="1" ht="15.75" x14ac:dyDescent="0.2">
      <c r="A166" s="69"/>
      <c r="B166" s="70"/>
      <c r="C166" s="93" t="s">
        <v>129</v>
      </c>
      <c r="D166" s="94"/>
      <c r="E166" s="94"/>
      <c r="F166" s="94"/>
      <c r="G166" s="94"/>
      <c r="H166" s="94"/>
      <c r="I166" s="82">
        <v>411179.6</v>
      </c>
      <c r="J166" s="82"/>
      <c r="K166" s="81">
        <v>2400506.6</v>
      </c>
    </row>
    <row r="167" spans="1:11" s="8" customFormat="1" ht="15" customHeight="1" x14ac:dyDescent="0.2">
      <c r="A167" s="69"/>
      <c r="B167" s="70"/>
      <c r="C167" s="70"/>
      <c r="D167" s="71"/>
      <c r="E167" s="72"/>
      <c r="F167" s="73"/>
      <c r="G167" s="74"/>
      <c r="H167" s="73"/>
      <c r="I167" s="75"/>
      <c r="J167" s="75"/>
      <c r="K167" s="73"/>
    </row>
    <row r="168" spans="1:11" s="8" customFormat="1" ht="15" customHeight="1" x14ac:dyDescent="0.2">
      <c r="A168" s="69"/>
      <c r="B168" s="70"/>
      <c r="C168" s="70"/>
      <c r="D168" s="71"/>
      <c r="E168" s="72"/>
      <c r="F168" s="73"/>
      <c r="G168" s="74"/>
      <c r="H168" s="73"/>
      <c r="I168" s="75"/>
      <c r="J168" s="75"/>
      <c r="K168" s="73"/>
    </row>
    <row r="169" spans="1:11" s="8" customFormat="1" ht="15" customHeight="1" x14ac:dyDescent="0.2">
      <c r="A169" s="6"/>
      <c r="B169" s="24"/>
      <c r="C169" s="64"/>
      <c r="D169" s="64"/>
      <c r="E169" s="64"/>
      <c r="F169" s="64"/>
      <c r="G169" s="64"/>
      <c r="H169" s="64"/>
      <c r="I169" s="24"/>
      <c r="J169" s="24"/>
      <c r="K169" s="22"/>
    </row>
    <row r="170" spans="1:11" s="6" customFormat="1" ht="1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" x14ac:dyDescent="0.2">
      <c r="A172" s="54"/>
      <c r="B172" s="54"/>
      <c r="C172" s="54"/>
      <c r="D172" s="54"/>
      <c r="E172" s="54"/>
      <c r="F172" s="54"/>
      <c r="G172" s="54"/>
      <c r="H172" s="9"/>
      <c r="I172" s="9"/>
      <c r="J172" s="9"/>
      <c r="K172" s="9"/>
    </row>
    <row r="173" spans="1:11" ht="15" x14ac:dyDescent="0.2">
      <c r="A173" s="54"/>
      <c r="B173" s="54"/>
      <c r="C173" s="54"/>
      <c r="D173" s="54"/>
      <c r="E173" s="54"/>
      <c r="F173" s="54"/>
      <c r="G173" s="54"/>
      <c r="H173" s="9"/>
      <c r="I173" s="9"/>
      <c r="J173" s="9"/>
      <c r="K173" s="9"/>
    </row>
    <row r="174" spans="1:11" ht="15" x14ac:dyDescent="0.2">
      <c r="A174" s="55"/>
      <c r="B174" s="53" t="s">
        <v>31</v>
      </c>
      <c r="C174" s="57" t="s">
        <v>35</v>
      </c>
      <c r="D174" s="57"/>
      <c r="E174" s="57"/>
      <c r="F174" s="57"/>
      <c r="G174" s="57"/>
      <c r="H174" s="57"/>
      <c r="I174" s="10"/>
      <c r="J174" s="10"/>
      <c r="K174" s="10"/>
    </row>
    <row r="175" spans="1:11" s="2" customFormat="1" ht="15" x14ac:dyDescent="0.2">
      <c r="A175" s="55"/>
      <c r="B175" s="42" t="s">
        <v>30</v>
      </c>
      <c r="C175" s="55"/>
      <c r="D175" s="55"/>
      <c r="E175" s="55"/>
      <c r="F175" s="55"/>
      <c r="G175" s="55"/>
      <c r="H175" s="10"/>
      <c r="I175" s="10"/>
      <c r="J175" s="10"/>
      <c r="K175" s="10"/>
    </row>
    <row r="176" spans="1:11" s="2" customFormat="1" ht="15" x14ac:dyDescent="0.2">
      <c r="A176" s="55"/>
      <c r="B176" s="11"/>
      <c r="C176" s="55"/>
      <c r="D176" s="55"/>
      <c r="E176" s="55"/>
      <c r="F176" s="55"/>
      <c r="G176" s="55"/>
      <c r="H176" s="10"/>
      <c r="I176" s="10"/>
      <c r="J176" s="10"/>
      <c r="K176" s="10"/>
    </row>
    <row r="177" spans="1:11" s="2" customFormat="1" ht="15" x14ac:dyDescent="0.2">
      <c r="A177" s="55"/>
      <c r="B177" s="53" t="s">
        <v>32</v>
      </c>
      <c r="C177" s="57" t="s">
        <v>35</v>
      </c>
      <c r="D177" s="57"/>
      <c r="E177" s="57"/>
      <c r="F177" s="57"/>
      <c r="G177" s="57"/>
      <c r="H177" s="57"/>
      <c r="I177" s="10"/>
      <c r="J177" s="10"/>
      <c r="K177" s="10"/>
    </row>
    <row r="178" spans="1:11" s="2" customFormat="1" ht="15" x14ac:dyDescent="0.2">
      <c r="A178" s="55"/>
      <c r="B178" s="42" t="s">
        <v>30</v>
      </c>
      <c r="C178" s="55"/>
      <c r="D178" s="55"/>
      <c r="E178" s="55"/>
      <c r="F178" s="55"/>
      <c r="G178" s="55"/>
      <c r="H178" s="10"/>
      <c r="I178" s="10"/>
      <c r="J178" s="10"/>
      <c r="K178" s="10"/>
    </row>
    <row r="179" spans="1:11" s="2" customFormat="1" ht="15" x14ac:dyDescent="0.2">
      <c r="A179" s="54"/>
      <c r="B179" s="54"/>
      <c r="C179" s="54"/>
      <c r="D179" s="54"/>
      <c r="E179" s="54"/>
      <c r="F179" s="54"/>
      <c r="G179" s="54"/>
      <c r="H179" s="9"/>
      <c r="I179" s="9"/>
      <c r="J179" s="10"/>
      <c r="K179" s="10"/>
    </row>
    <row r="180" spans="1:11" x14ac:dyDescent="0.2">
      <c r="A180" s="3"/>
      <c r="B180" s="3"/>
      <c r="C180" s="3"/>
      <c r="D180" s="3"/>
      <c r="E180" s="3"/>
      <c r="F180" s="3"/>
      <c r="G180" s="3"/>
    </row>
    <row r="181" spans="1:11" x14ac:dyDescent="0.2">
      <c r="A181" s="3"/>
      <c r="B181" s="3"/>
      <c r="C181" s="3"/>
      <c r="D181" s="3"/>
      <c r="E181" s="3"/>
      <c r="F181" s="3"/>
      <c r="G181" s="3"/>
    </row>
    <row r="182" spans="1:11" x14ac:dyDescent="0.2">
      <c r="A182" s="3"/>
      <c r="B182" s="3"/>
      <c r="C182" s="3"/>
      <c r="D182" s="3"/>
      <c r="E182" s="3"/>
      <c r="F182" s="3"/>
      <c r="G182" s="3"/>
    </row>
  </sheetData>
  <mergeCells count="45">
    <mergeCell ref="C163:H163"/>
    <mergeCell ref="C164:H164"/>
    <mergeCell ref="C165:H165"/>
    <mergeCell ref="C166:H166"/>
    <mergeCell ref="C158:H158"/>
    <mergeCell ref="C159:H159"/>
    <mergeCell ref="C160:H160"/>
    <mergeCell ref="C161:H161"/>
    <mergeCell ref="C162:H162"/>
    <mergeCell ref="C153:H153"/>
    <mergeCell ref="C154:H154"/>
    <mergeCell ref="C155:H155"/>
    <mergeCell ref="C156:H156"/>
    <mergeCell ref="C157:H157"/>
    <mergeCell ref="C148:H148"/>
    <mergeCell ref="C149:H149"/>
    <mergeCell ref="C150:H150"/>
    <mergeCell ref="C151:H151"/>
    <mergeCell ref="C152:H152"/>
    <mergeCell ref="E18:G18"/>
    <mergeCell ref="J23:J24"/>
    <mergeCell ref="A27:K27"/>
    <mergeCell ref="C97:H97"/>
    <mergeCell ref="A98:K98"/>
    <mergeCell ref="I23:I24"/>
    <mergeCell ref="C23:C24"/>
    <mergeCell ref="D23:D24"/>
    <mergeCell ref="E23:E24"/>
    <mergeCell ref="B23:B24"/>
    <mergeCell ref="C177:H177"/>
    <mergeCell ref="C2:I2"/>
    <mergeCell ref="C3:I3"/>
    <mergeCell ref="C4:I4"/>
    <mergeCell ref="C5:I5"/>
    <mergeCell ref="C6:I6"/>
    <mergeCell ref="C174:H174"/>
    <mergeCell ref="C7:I7"/>
    <mergeCell ref="C169:H169"/>
    <mergeCell ref="A8:K8"/>
    <mergeCell ref="K23:K24"/>
    <mergeCell ref="A11:C11"/>
    <mergeCell ref="F23:F24"/>
    <mergeCell ref="G23:G24"/>
    <mergeCell ref="H23:H24"/>
    <mergeCell ref="A23:A24"/>
  </mergeCells>
  <pageMargins left="0.78740157480314965" right="0.39370078740157483" top="0.39370078740157483" bottom="0.39370078740157483" header="0.23622047244094491" footer="0.23622047244094491"/>
  <pageSetup paperSize="9" scale="68" fitToHeight="0" orientation="portrait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В 2-х уровнях цен</vt:lpstr>
      <vt:lpstr>'В 2-х уровнях цен'!Print_Area</vt:lpstr>
      <vt:lpstr>'В 2-х уровнях цен'!Print_Titles</vt:lpstr>
      <vt:lpstr>'В 2-х уровнях цен'!Заголовки_для_печати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Митькова Наталья Николаевна</dc:creator>
  <cp:keywords>12.03.2008</cp:keywords>
  <cp:lastModifiedBy>Митькова Наталья Николаевна</cp:lastModifiedBy>
  <cp:lastPrinted>2018-11-22T13:03:29Z</cp:lastPrinted>
  <dcterms:created xsi:type="dcterms:W3CDTF">2003-01-28T12:33:10Z</dcterms:created>
  <dcterms:modified xsi:type="dcterms:W3CDTF">2019-02-25T13:53:51Z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